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Дорожная карта" sheetId="1" state="visible" r:id="rId1"/>
    <sheet name="Дашборд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b val="1"/>
      <color rgb="001F4E78"/>
      <sz val="18"/>
    </font>
    <font>
      <b val="1"/>
      <color rgb="001F2937"/>
    </font>
    <font>
      <b val="1"/>
      <sz val="14"/>
    </font>
    <font>
      <b val="1"/>
      <sz val="18"/>
    </font>
    <font>
      <b val="1"/>
    </font>
  </fonts>
  <fills count="5">
    <fill>
      <patternFill/>
    </fill>
    <fill>
      <patternFill patternType="gray125"/>
    </fill>
    <fill>
      <patternFill patternType="solid">
        <fgColor rgb="00DDEBF7"/>
      </patternFill>
    </fill>
    <fill>
      <patternFill patternType="solid">
        <fgColor rgb="00F3EAFB"/>
      </patternFill>
    </fill>
    <fill>
      <patternFill patternType="solid">
        <fgColor rgb="00EAF4FB"/>
      </patternFill>
    </fill>
  </fills>
  <borders count="2">
    <border>
      <left/>
      <right/>
      <top/>
      <bottom/>
      <diagonal/>
    </border>
    <border>
      <left style="thin">
        <color rgb="00D9E2F3"/>
      </left>
      <right style="thin">
        <color rgb="00D9E2F3"/>
      </right>
      <top style="thin">
        <color rgb="00D9E2F3"/>
      </top>
      <bottom style="thin">
        <color rgb="00D9E2F3"/>
      </bottom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4" fillId="0" borderId="0" pivotButton="0" quotePrefix="0" xfId="0"/>
    <xf numFmtId="0" fontId="5" fillId="3" borderId="1" applyAlignment="1" pivotButton="0" quotePrefix="0" xfId="0">
      <alignment horizontal="center"/>
    </xf>
    <xf numFmtId="0" fontId="0" fillId="3" borderId="1" pivotButton="0" quotePrefix="0" xfId="0"/>
    <xf numFmtId="0" fontId="2" fillId="2" borderId="1" applyAlignment="1" pivotButton="0" quotePrefix="0" xfId="0">
      <alignment horizontal="center" vertical="center" wrapText="1"/>
    </xf>
    <xf numFmtId="0" fontId="5" fillId="3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vertical="center" wrapText="1"/>
    </xf>
    <xf numFmtId="3" fontId="0" fillId="0" borderId="1" applyAlignment="1" pivotButton="0" quotePrefix="0" xfId="0">
      <alignment vertical="center" wrapText="1"/>
    </xf>
    <xf numFmtId="0" fontId="5" fillId="4" borderId="1" applyAlignment="1" pivotButton="0" quotePrefix="0" xfId="0">
      <alignment vertical="center" wrapText="1"/>
    </xf>
    <xf numFmtId="3" fontId="5" fillId="4" borderId="1" applyAlignment="1" pivotButton="0" quotePrefix="0" xfId="0">
      <alignment vertical="center" wrapText="1"/>
    </xf>
    <xf numFmtId="0" fontId="5" fillId="4" borderId="1" pivotButton="0" quotePrefix="0" xfId="0"/>
    <xf numFmtId="3" fontId="5" fillId="4" borderId="1" pivotButton="0" quotePrefix="0" xfId="0"/>
    <xf numFmtId="0" fontId="1" fillId="0" borderId="0" pivotButton="0" quotePrefix="0" xfId="0"/>
    <xf numFmtId="0" fontId="2" fillId="2" borderId="1" applyAlignment="1" pivotButton="0" quotePrefix="0" xfId="0">
      <alignment vertical="center" wrapText="1"/>
    </xf>
    <xf numFmtId="4" fontId="0" fillId="0" borderId="1" applyAlignment="1" pivotButton="0" quotePrefix="0" xfId="0">
      <alignment vertical="center" wrapText="1"/>
    </xf>
    <xf numFmtId="10" fontId="0" fillId="0" borderId="1" applyAlignment="1" pivotButton="0" quotePrefix="0" xfId="0">
      <alignment vertical="center" wrapText="1"/>
    </xf>
    <xf numFmtId="0" fontId="3" fillId="0" borderId="0" pivotButton="0" quotePrefix="0" xfId="0"/>
    <xf numFmtId="9" fontId="0" fillId="0" borderId="1" applyAlignment="1" pivotButton="0" quotePrefix="0" xfId="0">
      <alignment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styles" Target="styles.xml" Id="rId3" /><Relationship Type="http://schemas.openxmlformats.org/officeDocument/2006/relationships/theme" Target="theme/theme1.xml" Id="rId4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/>
          <a:p>
            <a:pPr>
              <a:defRPr/>
            </a:pPr>
            <a:r>
              <a:t>Свод подразделений, сумма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'Дашборд'!E16</f>
            </strRef>
          </tx>
          <spPr>
            <a:ln>
              <a:prstDash val="solid"/>
            </a:ln>
          </spPr>
          <cat>
            <numRef>
              <f>'Дашборд'!$A$17:$A$19</f>
            </numRef>
          </cat>
          <val>
            <numRef>
              <f>'Дашборд'!$E$17:$E$19</f>
            </numRef>
          </val>
        </ser>
        <ser>
          <idx val="1"/>
          <order val="1"/>
          <tx>
            <strRef>
              <f>'Дашборд'!F16</f>
            </strRef>
          </tx>
          <spPr>
            <a:ln>
              <a:prstDash val="solid"/>
            </a:ln>
          </spPr>
          <cat>
            <numRef>
              <f>'Дашборд'!$A$17:$A$19</f>
            </numRef>
          </cat>
          <val>
            <numRef>
              <f>'Дашборд'!$F$17:$F$19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/>
              <a:p>
                <a:pPr>
                  <a:defRPr/>
                </a:pPr>
                <a:r>
                  <a:t>Подразделение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/>
              <a:p>
                <a:pPr>
                  <a:defRPr/>
                </a:pPr>
                <a:r>
                  <a:t>Сумма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/>
          <a:p>
            <a:pPr>
              <a:defRPr/>
            </a:pPr>
            <a:r>
              <a:t>Дорожная карта, накопительная сумма</a:t>
            </a:r>
          </a:p>
        </rich>
      </tx>
    </title>
    <plotArea>
      <lineChart>
        <grouping val="standard"/>
        <ser>
          <idx val="0"/>
          <order val="0"/>
          <tx>
            <strRef>
              <f>'Дашборд'!C49</f>
            </strRef>
          </tx>
          <spPr>
            <a:ln>
              <a:prstDash val="solid"/>
            </a:ln>
          </spPr>
          <marker>
            <symbol val="none"/>
            <spPr>
              <a:ln>
                <a:prstDash val="solid"/>
              </a:ln>
            </spPr>
          </marker>
          <cat>
            <numRef>
              <f>'Дашборд'!$A$50:$A$79</f>
            </numRef>
          </cat>
          <val>
            <numRef>
              <f>'Дашборд'!$C$50:$C$79</f>
            </numRef>
          </val>
        </ser>
        <ser>
          <idx val="1"/>
          <order val="1"/>
          <tx>
            <strRef>
              <f>'Дашборд'!D49</f>
            </strRef>
          </tx>
          <spPr>
            <a:ln>
              <a:prstDash val="solid"/>
            </a:ln>
          </spPr>
          <marker>
            <symbol val="none"/>
            <spPr>
              <a:ln>
                <a:prstDash val="solid"/>
              </a:ln>
            </spPr>
          </marker>
          <cat>
            <numRef>
              <f>'Дашборд'!$A$50:$A$79</f>
            </numRef>
          </cat>
          <val>
            <numRef>
              <f>'Дашборд'!$D$50:$D$79</f>
            </numRef>
          </val>
        </ser>
        <ser>
          <idx val="2"/>
          <order val="2"/>
          <tx>
            <strRef>
              <f>'Дашборд'!E49</f>
            </strRef>
          </tx>
          <spPr>
            <a:ln>
              <a:prstDash val="solid"/>
            </a:ln>
          </spPr>
          <marker>
            <symbol val="none"/>
            <spPr>
              <a:ln>
                <a:prstDash val="solid"/>
              </a:ln>
            </spPr>
          </marker>
          <cat>
            <numRef>
              <f>'Дашборд'!$A$50:$A$79</f>
            </numRef>
          </cat>
          <val>
            <numRef>
              <f>'Дашборд'!$E$50:$E$79</f>
            </numRef>
          </val>
        </ser>
        <axId val="10"/>
        <axId val="100"/>
      </line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oneCellAnchor>
    <from>
      <col>10</col>
      <colOff>0</colOff>
      <row>4</row>
      <rowOff>0</rowOff>
    </from>
    <ext cx="6480000" cy="3240000"/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oneCellAnchor>
  <oneCellAnchor>
    <from>
      <col>10</col>
      <colOff>0</colOff>
      <row>21</row>
      <rowOff>0</rowOff>
    </from>
    <ext cx="6480000" cy="3240000"/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R37"/>
  <sheetViews>
    <sheetView workbookViewId="0">
      <pane xSplit="4" ySplit="1" topLeftCell="E2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8" customWidth="1" min="1" max="1"/>
    <col width="13" customWidth="1" min="2" max="2"/>
    <col width="13" customWidth="1" min="3" max="3"/>
    <col width="35" customWidth="1" min="4" max="4"/>
    <col width="13" customWidth="1" min="5" max="5"/>
    <col width="13" customWidth="1" min="6" max="6"/>
    <col width="13" customWidth="1" min="7" max="7"/>
    <col width="13" customWidth="1" min="8" max="8"/>
    <col width="13" customWidth="1" min="9" max="9"/>
    <col width="13" customWidth="1" min="10" max="10"/>
    <col width="13" customWidth="1" min="11" max="11"/>
    <col width="13" customWidth="1" min="12" max="12"/>
    <col width="13" customWidth="1" min="13" max="13"/>
    <col width="13" customWidth="1" min="14" max="14"/>
    <col width="13" customWidth="1" min="15" max="15"/>
    <col width="13" customWidth="1" min="16" max="16"/>
    <col width="13" customWidth="1" min="17" max="17"/>
    <col width="13" customWidth="1" min="18" max="18"/>
    <col width="13" customWidth="1" min="19" max="19"/>
    <col width="13" customWidth="1" min="20" max="20"/>
    <col width="13" customWidth="1" min="21" max="21"/>
    <col width="13" customWidth="1" min="22" max="22"/>
    <col width="13" customWidth="1" min="23" max="23"/>
    <col width="13" customWidth="1" min="24" max="24"/>
    <col width="13" customWidth="1" min="25" max="25"/>
    <col width="13" customWidth="1" min="26" max="26"/>
    <col width="13" customWidth="1" min="27" max="27"/>
    <col width="13" customWidth="1" min="28" max="28"/>
    <col width="13" customWidth="1" min="29" max="29"/>
    <col width="13" customWidth="1" min="30" max="30"/>
    <col width="13" customWidth="1" min="31" max="31"/>
    <col width="13" customWidth="1" min="32" max="32"/>
    <col width="13" customWidth="1" min="33" max="33"/>
    <col width="13" customWidth="1" min="34" max="34"/>
    <col width="13" customWidth="1" min="35" max="35"/>
    <col width="13" customWidth="1" min="36" max="36"/>
    <col width="13" customWidth="1" min="37" max="37"/>
    <col width="13" customWidth="1" min="38" max="38"/>
    <col width="13" customWidth="1" min="39" max="39"/>
    <col width="13" customWidth="1" min="40" max="40"/>
    <col width="13" customWidth="1" min="41" max="41"/>
    <col width="13" customWidth="1" min="42" max="42"/>
    <col width="13" customWidth="1" min="43" max="43"/>
    <col width="13" customWidth="1" min="44" max="44"/>
    <col width="13" customWidth="1" min="45" max="45"/>
    <col width="13" customWidth="1" min="46" max="46"/>
    <col width="13" customWidth="1" min="47" max="47"/>
    <col width="13" customWidth="1" min="48" max="48"/>
    <col width="13" customWidth="1" min="49" max="49"/>
    <col width="13" customWidth="1" min="50" max="50"/>
    <col width="13" customWidth="1" min="51" max="51"/>
    <col width="13" customWidth="1" min="52" max="52"/>
    <col width="13" customWidth="1" min="53" max="53"/>
    <col width="13" customWidth="1" min="54" max="54"/>
    <col width="13" customWidth="1" min="55" max="55"/>
    <col width="13" customWidth="1" min="56" max="56"/>
    <col width="13" customWidth="1" min="57" max="57"/>
    <col width="13" customWidth="1" min="58" max="58"/>
    <col width="13" customWidth="1" min="59" max="59"/>
    <col width="13" customWidth="1" min="60" max="60"/>
    <col width="13" customWidth="1" min="61" max="61"/>
    <col width="13" customWidth="1" min="62" max="62"/>
    <col width="13" customWidth="1" min="63" max="63"/>
    <col width="13" customWidth="1" min="64" max="64"/>
    <col width="13" customWidth="1" min="65" max="65"/>
    <col width="13" customWidth="1" min="66" max="66"/>
    <col width="13" customWidth="1" min="67" max="67"/>
    <col width="13" customWidth="1" min="68" max="68"/>
    <col width="13" customWidth="1" min="69" max="69"/>
    <col width="13" customWidth="1" min="70" max="70"/>
  </cols>
  <sheetData>
    <row r="1">
      <c r="A1" s="1" t="inlineStr">
        <is>
          <t>Дорожная карта</t>
        </is>
      </c>
      <c r="E1" t="inlineStr">
        <is>
          <t>Дата контроля: 30.06.2026</t>
        </is>
      </c>
    </row>
    <row r="2">
      <c r="E2" t="inlineStr">
        <is>
          <t>Период: 01.06.2026 — 30.06.2026</t>
        </is>
      </c>
    </row>
    <row r="3">
      <c r="E3" s="2" t="inlineStr">
        <is>
          <t>1 неделя (1-7)</t>
        </is>
      </c>
      <c r="F3" s="3" t="n"/>
      <c r="G3" s="3" t="n"/>
      <c r="H3" s="3" t="n"/>
      <c r="I3" s="3" t="n"/>
      <c r="J3" s="3" t="n"/>
      <c r="K3" s="3" t="n"/>
      <c r="L3" s="3" t="n"/>
      <c r="M3" s="3" t="n"/>
      <c r="N3" s="3" t="n"/>
      <c r="O3" s="2" t="inlineStr">
        <is>
          <t>2 неделя (8-14)</t>
        </is>
      </c>
      <c r="P3" s="3" t="n"/>
      <c r="Q3" s="3" t="n"/>
      <c r="R3" s="3" t="n"/>
      <c r="S3" s="3" t="n"/>
      <c r="T3" s="3" t="n"/>
      <c r="U3" s="3" t="n"/>
      <c r="V3" s="3" t="n"/>
      <c r="W3" s="3" t="n"/>
      <c r="X3" s="3" t="n"/>
      <c r="Y3" s="2" t="inlineStr">
        <is>
          <t>3 неделя (15-21)</t>
        </is>
      </c>
      <c r="Z3" s="3" t="n"/>
      <c r="AA3" s="3" t="n"/>
      <c r="AB3" s="3" t="n"/>
      <c r="AC3" s="3" t="n"/>
      <c r="AD3" s="3" t="n"/>
      <c r="AE3" s="3" t="n"/>
      <c r="AF3" s="3" t="n"/>
      <c r="AG3" s="3" t="n"/>
      <c r="AH3" s="3" t="n"/>
      <c r="AI3" s="2" t="inlineStr">
        <is>
          <t>4 неделя (22-28)</t>
        </is>
      </c>
      <c r="AJ3" s="3" t="n"/>
      <c r="AK3" s="3" t="n"/>
      <c r="AL3" s="3" t="n"/>
      <c r="AM3" s="3" t="n"/>
      <c r="AN3" s="3" t="n"/>
      <c r="AO3" s="3" t="n"/>
      <c r="AP3" s="3" t="n"/>
      <c r="AQ3" s="3" t="n"/>
      <c r="AR3" s="3" t="n"/>
      <c r="AS3" s="2" t="inlineStr">
        <is>
          <t>5 неделя (29-30)</t>
        </is>
      </c>
      <c r="AT3" s="3" t="n"/>
      <c r="AU3" s="3" t="n"/>
      <c r="AV3" s="3" t="n"/>
      <c r="AW3" s="3" t="n"/>
      <c r="AX3" s="3" t="n"/>
      <c r="AY3" s="3" t="n"/>
      <c r="AZ3" s="3" t="n"/>
      <c r="BA3" s="3" t="n"/>
      <c r="BB3" s="3" t="n"/>
      <c r="BD3" s="2" t="inlineStr">
        <is>
          <t>ПТ, Сплит</t>
        </is>
      </c>
      <c r="BE3" s="3" t="n"/>
      <c r="BF3" s="3" t="n"/>
      <c r="BG3" s="2" t="inlineStr">
        <is>
          <t>ВПТ</t>
        </is>
      </c>
      <c r="BH3" s="3" t="n"/>
      <c r="BI3" s="2" t="inlineStr">
        <is>
          <t>Секции</t>
        </is>
      </c>
      <c r="BJ3" s="3" t="n"/>
      <c r="BK3" s="2" t="inlineStr">
        <is>
          <t>ДЕНЬГИ</t>
        </is>
      </c>
      <c r="BL3" s="3" t="n"/>
      <c r="BM3" s="3" t="n"/>
      <c r="BN3" s="3" t="n"/>
      <c r="BO3" s="3" t="n"/>
      <c r="BP3" s="3" t="n"/>
      <c r="BQ3" s="3" t="n"/>
      <c r="BR3" s="3" t="n"/>
    </row>
    <row r="4">
      <c r="A4" s="4" t="inlineStr">
        <is>
          <t>№</t>
        </is>
      </c>
      <c r="B4" s="4" t="inlineStr">
        <is>
          <t>Дата начала</t>
        </is>
      </c>
      <c r="C4" s="4" t="inlineStr">
        <is>
          <t>Статус</t>
        </is>
      </c>
      <c r="D4" s="4" t="inlineStr">
        <is>
          <t>ФИО</t>
        </is>
      </c>
      <c r="E4" s="4" t="inlineStr">
        <is>
          <t>Факт $ из 1С</t>
        </is>
      </c>
      <c r="F4" s="4" t="inlineStr">
        <is>
          <t>Факт ПТ</t>
        </is>
      </c>
      <c r="G4" s="4" t="inlineStr">
        <is>
          <t>Факт $ МГ/секции</t>
        </is>
      </c>
      <c r="H4" s="4" t="inlineStr">
        <is>
          <t>Факт МГ/секции</t>
        </is>
      </c>
      <c r="I4" s="4" t="inlineStr">
        <is>
          <t>Факт ВПТ</t>
        </is>
      </c>
      <c r="J4" s="4" t="inlineStr">
        <is>
          <t>Тех. задание ПТ</t>
        </is>
      </c>
      <c r="K4" s="4" t="inlineStr">
        <is>
          <t>Тех задание $</t>
        </is>
      </c>
      <c r="L4" s="4" t="inlineStr">
        <is>
          <t>Тех. задание ВПТ</t>
        </is>
      </c>
      <c r="M4" s="4" t="inlineStr">
        <is>
          <t>Разница ПТ $</t>
        </is>
      </c>
      <c r="N4" s="4" t="inlineStr">
        <is>
          <t>Факт СПЛИТ</t>
        </is>
      </c>
      <c r="O4" s="4" t="inlineStr">
        <is>
          <t>Факт $ из 1С</t>
        </is>
      </c>
      <c r="P4" s="4" t="inlineStr">
        <is>
          <t>Факт ПТ</t>
        </is>
      </c>
      <c r="Q4" s="4" t="inlineStr">
        <is>
          <t>Факт $ МГ/секции</t>
        </is>
      </c>
      <c r="R4" s="4" t="inlineStr">
        <is>
          <t>Факт МГ/секции</t>
        </is>
      </c>
      <c r="S4" s="4" t="inlineStr">
        <is>
          <t>Факт ВПТ</t>
        </is>
      </c>
      <c r="T4" s="4" t="inlineStr">
        <is>
          <t>Тех. задание ПТ</t>
        </is>
      </c>
      <c r="U4" s="4" t="inlineStr">
        <is>
          <t>Тех задание $</t>
        </is>
      </c>
      <c r="V4" s="4" t="inlineStr">
        <is>
          <t>Тех. задание ВПТ</t>
        </is>
      </c>
      <c r="W4" s="4" t="inlineStr">
        <is>
          <t>Разница ПТ $</t>
        </is>
      </c>
      <c r="X4" s="4" t="inlineStr">
        <is>
          <t>Факт СПЛИТ</t>
        </is>
      </c>
      <c r="Y4" s="4" t="inlineStr">
        <is>
          <t>Факт $ из 1С</t>
        </is>
      </c>
      <c r="Z4" s="4" t="inlineStr">
        <is>
          <t>Факт ПТ</t>
        </is>
      </c>
      <c r="AA4" s="4" t="inlineStr">
        <is>
          <t>Факт $ МГ/секции</t>
        </is>
      </c>
      <c r="AB4" s="4" t="inlineStr">
        <is>
          <t>Факт МГ/секции</t>
        </is>
      </c>
      <c r="AC4" s="4" t="inlineStr">
        <is>
          <t>Факт ВПТ</t>
        </is>
      </c>
      <c r="AD4" s="4" t="inlineStr">
        <is>
          <t>Тех. задание ПТ</t>
        </is>
      </c>
      <c r="AE4" s="4" t="inlineStr">
        <is>
          <t>Тех задание $</t>
        </is>
      </c>
      <c r="AF4" s="4" t="inlineStr">
        <is>
          <t>Тех. задание ВПТ</t>
        </is>
      </c>
      <c r="AG4" s="4" t="inlineStr">
        <is>
          <t>Разница ПТ $</t>
        </is>
      </c>
      <c r="AH4" s="4" t="inlineStr">
        <is>
          <t>Факт СПЛИТ</t>
        </is>
      </c>
      <c r="AI4" s="4" t="inlineStr">
        <is>
          <t>Факт $ из 1С</t>
        </is>
      </c>
      <c r="AJ4" s="4" t="inlineStr">
        <is>
          <t>Факт ПТ</t>
        </is>
      </c>
      <c r="AK4" s="4" t="inlineStr">
        <is>
          <t>Факт $ МГ/секции</t>
        </is>
      </c>
      <c r="AL4" s="4" t="inlineStr">
        <is>
          <t>Факт МГ/секции</t>
        </is>
      </c>
      <c r="AM4" s="4" t="inlineStr">
        <is>
          <t>Факт ВПТ</t>
        </is>
      </c>
      <c r="AN4" s="4" t="inlineStr">
        <is>
          <t>Тех. задание ПТ</t>
        </is>
      </c>
      <c r="AO4" s="4" t="inlineStr">
        <is>
          <t>Тех задание $</t>
        </is>
      </c>
      <c r="AP4" s="4" t="inlineStr">
        <is>
          <t>Тех. задание ВПТ</t>
        </is>
      </c>
      <c r="AQ4" s="4" t="inlineStr">
        <is>
          <t>Разница ПТ $</t>
        </is>
      </c>
      <c r="AR4" s="4" t="inlineStr">
        <is>
          <t>Факт СПЛИТ</t>
        </is>
      </c>
      <c r="AS4" s="4" t="inlineStr">
        <is>
          <t>Факт $ из 1С</t>
        </is>
      </c>
      <c r="AT4" s="4" t="inlineStr">
        <is>
          <t>Факт ПТ</t>
        </is>
      </c>
      <c r="AU4" s="4" t="inlineStr">
        <is>
          <t>Факт $ МГ/секции</t>
        </is>
      </c>
      <c r="AV4" s="4" t="inlineStr">
        <is>
          <t>Факт МГ/секции</t>
        </is>
      </c>
      <c r="AW4" s="4" t="inlineStr">
        <is>
          <t>Факт ВПТ</t>
        </is>
      </c>
      <c r="AX4" s="4" t="inlineStr">
        <is>
          <t>Тех. задание ПТ</t>
        </is>
      </c>
      <c r="AY4" s="4" t="inlineStr">
        <is>
          <t>Тех задание $</t>
        </is>
      </c>
      <c r="AZ4" s="4" t="inlineStr">
        <is>
          <t>Тех. задание ВПТ</t>
        </is>
      </c>
      <c r="BA4" s="4" t="inlineStr">
        <is>
          <t>Разница ПТ $</t>
        </is>
      </c>
      <c r="BB4" s="4" t="inlineStr">
        <is>
          <t>Факт СПЛИТ</t>
        </is>
      </c>
      <c r="BD4" s="4" t="inlineStr">
        <is>
          <t>Тех. задание ПТ</t>
        </is>
      </c>
      <c r="BE4" s="4" t="inlineStr">
        <is>
          <t>Факт ПТ</t>
        </is>
      </c>
      <c r="BF4" s="4" t="inlineStr">
        <is>
          <t>Факт СПЛИТ</t>
        </is>
      </c>
      <c r="BG4" s="4" t="inlineStr">
        <is>
          <t>Тех. задание ВПТ</t>
        </is>
      </c>
      <c r="BH4" s="4" t="inlineStr">
        <is>
          <t>Факт ВПТ</t>
        </is>
      </c>
      <c r="BI4" s="4" t="inlineStr">
        <is>
          <t>Тех. задание</t>
        </is>
      </c>
      <c r="BJ4" s="4" t="inlineStr">
        <is>
          <t>Факт</t>
        </is>
      </c>
      <c r="BK4" s="4" t="inlineStr">
        <is>
          <t>Тех задание $</t>
        </is>
      </c>
      <c r="BL4" s="4" t="inlineStr">
        <is>
          <t>Факт ПТ 1С $</t>
        </is>
      </c>
      <c r="BM4" s="4" t="inlineStr">
        <is>
          <t>Факт МГ/секции 1С $</t>
        </is>
      </c>
      <c r="BN4" s="4" t="inlineStr">
        <is>
          <t>Прочие услуги $</t>
        </is>
      </c>
      <c r="BO4" s="4" t="inlineStr">
        <is>
          <t>Факт общий $</t>
        </is>
      </c>
      <c r="BP4" s="4" t="inlineStr">
        <is>
          <t>Средняя стоимость ПТ прошлого месяца $</t>
        </is>
      </c>
      <c r="BQ4" s="4" t="inlineStr">
        <is>
          <t>Ранрейт $</t>
        </is>
      </c>
      <c r="BR4" s="4" t="inlineStr">
        <is>
          <t>Средняя стоимость ПТ на новый месяц</t>
        </is>
      </c>
    </row>
    <row r="5">
      <c r="A5" s="5" t="n"/>
      <c r="B5" s="5" t="n"/>
      <c r="C5" s="5" t="n"/>
      <c r="D5" s="5" t="inlineStr">
        <is>
          <t>БАССЕЙН</t>
        </is>
      </c>
      <c r="E5" s="5" t="n"/>
      <c r="F5" s="5" t="n"/>
      <c r="G5" s="5" t="n"/>
      <c r="H5" s="5" t="n"/>
      <c r="I5" s="5" t="n"/>
      <c r="J5" s="5" t="n"/>
      <c r="K5" s="5" t="n"/>
      <c r="L5" s="5" t="n"/>
      <c r="M5" s="5" t="n"/>
      <c r="N5" s="5" t="n"/>
      <c r="O5" s="5" t="n"/>
      <c r="P5" s="5" t="n"/>
      <c r="Q5" s="5" t="n"/>
      <c r="R5" s="5" t="n"/>
      <c r="S5" s="5" t="n"/>
      <c r="T5" s="5" t="n"/>
      <c r="U5" s="5" t="n"/>
      <c r="V5" s="5" t="n"/>
      <c r="W5" s="5" t="n"/>
      <c r="X5" s="5" t="n"/>
      <c r="Y5" s="5" t="n"/>
      <c r="Z5" s="5" t="n"/>
      <c r="AA5" s="5" t="n"/>
      <c r="AB5" s="5" t="n"/>
      <c r="AC5" s="5" t="n"/>
      <c r="AD5" s="5" t="n"/>
      <c r="AE5" s="5" t="n"/>
      <c r="AF5" s="5" t="n"/>
      <c r="AG5" s="5" t="n"/>
      <c r="AH5" s="5" t="n"/>
      <c r="AI5" s="5" t="n"/>
      <c r="AJ5" s="5" t="n"/>
      <c r="AK5" s="5" t="n"/>
      <c r="AL5" s="5" t="n"/>
      <c r="AM5" s="5" t="n"/>
      <c r="AN5" s="5" t="n"/>
      <c r="AO5" s="5" t="n"/>
      <c r="AP5" s="5" t="n"/>
      <c r="AQ5" s="5" t="n"/>
      <c r="AR5" s="5" t="n"/>
      <c r="AS5" s="5" t="n"/>
      <c r="AT5" s="5" t="n"/>
      <c r="AU5" s="5" t="n"/>
      <c r="AV5" s="5" t="n"/>
      <c r="AW5" s="5" t="n"/>
      <c r="AX5" s="5" t="n"/>
      <c r="AY5" s="5" t="n"/>
      <c r="AZ5" s="5" t="n"/>
      <c r="BA5" s="5" t="n"/>
      <c r="BB5" s="5" t="n"/>
      <c r="BC5" s="5" t="n"/>
      <c r="BD5" s="5" t="n"/>
      <c r="BE5" s="5" t="n"/>
      <c r="BF5" s="5" t="n"/>
      <c r="BG5" s="5" t="n"/>
      <c r="BH5" s="5" t="n"/>
      <c r="BI5" s="5" t="n"/>
      <c r="BJ5" s="5" t="n"/>
      <c r="BK5" s="5" t="n"/>
      <c r="BL5" s="5" t="n"/>
      <c r="BM5" s="5" t="n"/>
      <c r="BN5" s="5" t="n"/>
      <c r="BO5" s="5" t="n"/>
      <c r="BP5" s="5" t="n"/>
      <c r="BQ5" s="5" t="n"/>
      <c r="BR5" s="5" t="n"/>
    </row>
    <row r="6">
      <c r="A6" s="4" t="inlineStr">
        <is>
          <t>№</t>
        </is>
      </c>
      <c r="B6" s="4" t="inlineStr">
        <is>
          <t>Дата начала</t>
        </is>
      </c>
      <c r="C6" s="4" t="inlineStr">
        <is>
          <t>Статус</t>
        </is>
      </c>
      <c r="D6" s="4" t="inlineStr">
        <is>
          <t>ФИО</t>
        </is>
      </c>
      <c r="E6" s="4" t="inlineStr">
        <is>
          <t>Факт $ из 1С</t>
        </is>
      </c>
      <c r="F6" s="4" t="inlineStr">
        <is>
          <t>Факт ПТ</t>
        </is>
      </c>
      <c r="G6" s="4" t="inlineStr">
        <is>
          <t>Факт $ МГ/секции</t>
        </is>
      </c>
      <c r="H6" s="4" t="inlineStr">
        <is>
          <t>Факт МГ/секции</t>
        </is>
      </c>
      <c r="I6" s="4" t="inlineStr">
        <is>
          <t>Факт ВПТ</t>
        </is>
      </c>
      <c r="J6" s="4" t="inlineStr">
        <is>
          <t>Тех. задание ПТ</t>
        </is>
      </c>
      <c r="K6" s="4" t="inlineStr">
        <is>
          <t>Тех задание $</t>
        </is>
      </c>
      <c r="L6" s="4" t="inlineStr">
        <is>
          <t>Тех. задание ВПТ</t>
        </is>
      </c>
      <c r="M6" s="4" t="inlineStr">
        <is>
          <t>Разница ПТ $</t>
        </is>
      </c>
      <c r="N6" s="4" t="inlineStr">
        <is>
          <t>Факт СПЛИТ</t>
        </is>
      </c>
      <c r="O6" s="4" t="inlineStr">
        <is>
          <t>Факт $ из 1С</t>
        </is>
      </c>
      <c r="P6" s="4" t="inlineStr">
        <is>
          <t>Факт ПТ</t>
        </is>
      </c>
      <c r="Q6" s="4" t="inlineStr">
        <is>
          <t>Факт $ МГ/секции</t>
        </is>
      </c>
      <c r="R6" s="4" t="inlineStr">
        <is>
          <t>Факт МГ/секции</t>
        </is>
      </c>
      <c r="S6" s="4" t="inlineStr">
        <is>
          <t>Факт ВПТ</t>
        </is>
      </c>
      <c r="T6" s="4" t="inlineStr">
        <is>
          <t>Тех. задание ПТ</t>
        </is>
      </c>
      <c r="U6" s="4" t="inlineStr">
        <is>
          <t>Тех задание $</t>
        </is>
      </c>
      <c r="V6" s="4" t="inlineStr">
        <is>
          <t>Тех. задание ВПТ</t>
        </is>
      </c>
      <c r="W6" s="4" t="inlineStr">
        <is>
          <t>Разница ПТ $</t>
        </is>
      </c>
      <c r="X6" s="4" t="inlineStr">
        <is>
          <t>Факт СПЛИТ</t>
        </is>
      </c>
      <c r="Y6" s="4" t="inlineStr">
        <is>
          <t>Факт $ из 1С</t>
        </is>
      </c>
      <c r="Z6" s="4" t="inlineStr">
        <is>
          <t>Факт ПТ</t>
        </is>
      </c>
      <c r="AA6" s="4" t="inlineStr">
        <is>
          <t>Факт $ МГ/секции</t>
        </is>
      </c>
      <c r="AB6" s="4" t="inlineStr">
        <is>
          <t>Факт МГ/секции</t>
        </is>
      </c>
      <c r="AC6" s="4" t="inlineStr">
        <is>
          <t>Факт ВПТ</t>
        </is>
      </c>
      <c r="AD6" s="4" t="inlineStr">
        <is>
          <t>Тех. задание ПТ</t>
        </is>
      </c>
      <c r="AE6" s="4" t="inlineStr">
        <is>
          <t>Тех задание $</t>
        </is>
      </c>
      <c r="AF6" s="4" t="inlineStr">
        <is>
          <t>Тех. задание ВПТ</t>
        </is>
      </c>
      <c r="AG6" s="4" t="inlineStr">
        <is>
          <t>Разница ПТ $</t>
        </is>
      </c>
      <c r="AH6" s="4" t="inlineStr">
        <is>
          <t>Факт СПЛИТ</t>
        </is>
      </c>
      <c r="AI6" s="4" t="inlineStr">
        <is>
          <t>Факт $ из 1С</t>
        </is>
      </c>
      <c r="AJ6" s="4" t="inlineStr">
        <is>
          <t>Факт ПТ</t>
        </is>
      </c>
      <c r="AK6" s="4" t="inlineStr">
        <is>
          <t>Факт $ МГ/секции</t>
        </is>
      </c>
      <c r="AL6" s="4" t="inlineStr">
        <is>
          <t>Факт МГ/секции</t>
        </is>
      </c>
      <c r="AM6" s="4" t="inlineStr">
        <is>
          <t>Факт ВПТ</t>
        </is>
      </c>
      <c r="AN6" s="4" t="inlineStr">
        <is>
          <t>Тех. задание ПТ</t>
        </is>
      </c>
      <c r="AO6" s="4" t="inlineStr">
        <is>
          <t>Тех задание $</t>
        </is>
      </c>
      <c r="AP6" s="4" t="inlineStr">
        <is>
          <t>Тех. задание ВПТ</t>
        </is>
      </c>
      <c r="AQ6" s="4" t="inlineStr">
        <is>
          <t>Разница ПТ $</t>
        </is>
      </c>
      <c r="AR6" s="4" t="inlineStr">
        <is>
          <t>Факт СПЛИТ</t>
        </is>
      </c>
      <c r="AS6" s="4" t="inlineStr">
        <is>
          <t>Факт $ из 1С</t>
        </is>
      </c>
      <c r="AT6" s="4" t="inlineStr">
        <is>
          <t>Факт ПТ</t>
        </is>
      </c>
      <c r="AU6" s="4" t="inlineStr">
        <is>
          <t>Факт $ МГ/секции</t>
        </is>
      </c>
      <c r="AV6" s="4" t="inlineStr">
        <is>
          <t>Факт МГ/секции</t>
        </is>
      </c>
      <c r="AW6" s="4" t="inlineStr">
        <is>
          <t>Факт ВПТ</t>
        </is>
      </c>
      <c r="AX6" s="4" t="inlineStr">
        <is>
          <t>Тех. задание ПТ</t>
        </is>
      </c>
      <c r="AY6" s="4" t="inlineStr">
        <is>
          <t>Тех задание $</t>
        </is>
      </c>
      <c r="AZ6" s="4" t="inlineStr">
        <is>
          <t>Тех. задание ВПТ</t>
        </is>
      </c>
      <c r="BA6" s="4" t="inlineStr">
        <is>
          <t>Разница ПТ $</t>
        </is>
      </c>
      <c r="BB6" s="4" t="inlineStr">
        <is>
          <t>Факт СПЛИТ</t>
        </is>
      </c>
      <c r="BC6" s="4" t="inlineStr"/>
      <c r="BD6" s="4" t="inlineStr">
        <is>
          <t>Тех. задание ПТ</t>
        </is>
      </c>
      <c r="BE6" s="4" t="inlineStr">
        <is>
          <t>Факт ПТ</t>
        </is>
      </c>
      <c r="BF6" s="4" t="inlineStr">
        <is>
          <t>Факт СПЛИТ</t>
        </is>
      </c>
      <c r="BG6" s="4" t="inlineStr">
        <is>
          <t>Тех. задание ВПТ</t>
        </is>
      </c>
      <c r="BH6" s="4" t="inlineStr">
        <is>
          <t>Факт ВПТ</t>
        </is>
      </c>
      <c r="BI6" s="4" t="inlineStr">
        <is>
          <t>Тех. задание</t>
        </is>
      </c>
      <c r="BJ6" s="4" t="inlineStr">
        <is>
          <t>Факт</t>
        </is>
      </c>
      <c r="BK6" s="4" t="inlineStr">
        <is>
          <t>Тех задание $</t>
        </is>
      </c>
      <c r="BL6" s="4" t="inlineStr">
        <is>
          <t>Факт ПТ 1С $</t>
        </is>
      </c>
      <c r="BM6" s="4" t="inlineStr">
        <is>
          <t>Факт МГ/секции 1С $</t>
        </is>
      </c>
      <c r="BN6" s="4" t="inlineStr">
        <is>
          <t>Прочие услуги $</t>
        </is>
      </c>
      <c r="BO6" s="4" t="inlineStr">
        <is>
          <t>Факт общий $</t>
        </is>
      </c>
      <c r="BP6" s="4" t="inlineStr">
        <is>
          <t>Средняя стоимость ПТ прошлого месяца $</t>
        </is>
      </c>
      <c r="BQ6" s="4" t="inlineStr">
        <is>
          <t>Ранрейт $</t>
        </is>
      </c>
      <c r="BR6" s="4" t="inlineStr">
        <is>
          <t>Средняя стоимость ПТ на новый месяц</t>
        </is>
      </c>
    </row>
    <row r="7">
      <c r="A7" s="6" t="n">
        <v>1</v>
      </c>
      <c r="B7" s="6" t="inlineStr">
        <is>
          <t>2026-06-01</t>
        </is>
      </c>
      <c r="C7" s="6" t="inlineStr">
        <is>
          <t>ТВК</t>
        </is>
      </c>
      <c r="D7" s="6" t="inlineStr">
        <is>
          <t>Боска Ляна Викторовна</t>
        </is>
      </c>
      <c r="E7" s="7" t="n">
        <v>0</v>
      </c>
      <c r="F7" s="7" t="n">
        <v>0</v>
      </c>
      <c r="G7" s="7" t="n">
        <v>205230</v>
      </c>
      <c r="H7" s="7" t="n">
        <v>421</v>
      </c>
      <c r="I7" s="7" t="n">
        <v>0</v>
      </c>
      <c r="J7" s="7" t="n">
        <v>96</v>
      </c>
      <c r="K7" s="7">
        <f>ROUND(J7*BP7/100,0)*100</f>
        <v/>
      </c>
      <c r="L7" s="7" t="n">
        <v>0</v>
      </c>
      <c r="M7" s="7">
        <f>E7-K7</f>
        <v/>
      </c>
      <c r="N7" s="7" t="n">
        <v>0</v>
      </c>
      <c r="O7" s="7" t="n">
        <v>0</v>
      </c>
      <c r="P7" s="7" t="n">
        <v>0</v>
      </c>
      <c r="Q7" s="7" t="n">
        <v>0</v>
      </c>
      <c r="R7" s="7" t="n">
        <v>0</v>
      </c>
      <c r="S7" s="7" t="n">
        <v>0</v>
      </c>
      <c r="T7" s="7" t="n">
        <v>96</v>
      </c>
      <c r="U7" s="7">
        <f>ROUND(T7*BP7/100,0)*100</f>
        <v/>
      </c>
      <c r="V7" s="7" t="n">
        <v>0</v>
      </c>
      <c r="W7" s="7">
        <f>O7-U7</f>
        <v/>
      </c>
      <c r="X7" s="7" t="n">
        <v>0</v>
      </c>
      <c r="Y7" s="7" t="n">
        <v>0</v>
      </c>
      <c r="Z7" s="7" t="n">
        <v>0</v>
      </c>
      <c r="AA7" s="7" t="n">
        <v>6320</v>
      </c>
      <c r="AB7" s="7" t="n">
        <v>9</v>
      </c>
      <c r="AC7" s="7" t="n">
        <v>0</v>
      </c>
      <c r="AD7" s="7" t="n">
        <v>96</v>
      </c>
      <c r="AE7" s="7">
        <f>ROUND(AD7*BP7/100,0)*100</f>
        <v/>
      </c>
      <c r="AF7" s="7" t="n">
        <v>0</v>
      </c>
      <c r="AG7" s="7">
        <f>Y7-AE7</f>
        <v/>
      </c>
      <c r="AH7" s="7" t="n">
        <v>0</v>
      </c>
      <c r="AI7" s="7" t="n">
        <v>0</v>
      </c>
      <c r="AJ7" s="7" t="n">
        <v>0</v>
      </c>
      <c r="AK7" s="7" t="n">
        <v>0</v>
      </c>
      <c r="AL7" s="7" t="n">
        <v>0</v>
      </c>
      <c r="AM7" s="7" t="n">
        <v>0</v>
      </c>
      <c r="AN7" s="7" t="n">
        <v>96</v>
      </c>
      <c r="AO7" s="7">
        <f>ROUND(AN7*BP7/100,0)*100</f>
        <v/>
      </c>
      <c r="AP7" s="7" t="n">
        <v>0</v>
      </c>
      <c r="AQ7" s="7">
        <f>AI7-AO7</f>
        <v/>
      </c>
      <c r="AR7" s="7" t="n">
        <v>0</v>
      </c>
      <c r="AS7" s="7" t="n">
        <v>0</v>
      </c>
      <c r="AT7" s="7" t="n">
        <v>0</v>
      </c>
      <c r="AU7" s="7" t="n">
        <v>0</v>
      </c>
      <c r="AV7" s="7" t="n">
        <v>0</v>
      </c>
      <c r="AW7" s="7" t="n">
        <v>0</v>
      </c>
      <c r="AX7" s="7" t="n">
        <v>28</v>
      </c>
      <c r="AY7" s="7">
        <f>ROUND(AX7*BP7/100,0)*100</f>
        <v/>
      </c>
      <c r="AZ7" s="7" t="n">
        <v>0</v>
      </c>
      <c r="BA7" s="7">
        <f>AS7-AY7</f>
        <v/>
      </c>
      <c r="BB7" s="7" t="n">
        <v>0</v>
      </c>
      <c r="BC7" s="6" t="n"/>
      <c r="BD7" s="7">
        <f>SUM(J7,T7,AD7,AN7,AX7)</f>
        <v/>
      </c>
      <c r="BE7" s="7">
        <f>SUM(F7,P7,Z7,AJ7,AT7)</f>
        <v/>
      </c>
      <c r="BF7" s="7">
        <f>SUM(N7,X7,AH7,AR7,BB7)</f>
        <v/>
      </c>
      <c r="BG7" s="7">
        <f>SUM(L7,V7,AF7,AP7,AZ7)</f>
        <v/>
      </c>
      <c r="BH7" s="7">
        <f>SUM(I7,S7,AC7,AM7,AW7)</f>
        <v/>
      </c>
      <c r="BI7" s="7" t="n">
        <v>0</v>
      </c>
      <c r="BJ7" s="7">
        <f>SUM(H7,R7,AB7,AL7,AV7)</f>
        <v/>
      </c>
      <c r="BK7" s="7">
        <f>SUM(K7,U7,AE7,AO7,AY7)</f>
        <v/>
      </c>
      <c r="BL7" s="7">
        <f>SUM(E7,O7,Y7,AI7,AS7)</f>
        <v/>
      </c>
      <c r="BM7" s="7">
        <f>SUM(G7,Q7,AA7,AK7,AU7)</f>
        <v/>
      </c>
      <c r="BN7" s="7" t="n">
        <v>0</v>
      </c>
      <c r="BO7" s="7">
        <f>BL7+BM7+BN7</f>
        <v/>
      </c>
      <c r="BP7" s="7" t="n">
        <v>492.2705314009662</v>
      </c>
      <c r="BQ7" s="7">
        <f>BO7/30*30</f>
        <v/>
      </c>
      <c r="BR7" s="7">
        <f>IFERROR(BL7/BE7,0)</f>
        <v/>
      </c>
    </row>
    <row r="8">
      <c r="A8" s="6" t="n">
        <v>2</v>
      </c>
      <c r="B8" s="6" t="inlineStr">
        <is>
          <t>2026-06-01</t>
        </is>
      </c>
      <c r="C8" s="6" t="inlineStr">
        <is>
          <t>МТ</t>
        </is>
      </c>
      <c r="D8" s="6" t="inlineStr">
        <is>
          <t>Ларцева Лариса Викторовна</t>
        </is>
      </c>
      <c r="E8" s="7" t="n">
        <v>0</v>
      </c>
      <c r="F8" s="7" t="n">
        <v>0</v>
      </c>
      <c r="G8" s="7" t="n">
        <v>3660</v>
      </c>
      <c r="H8" s="7" t="n">
        <v>8</v>
      </c>
      <c r="I8" s="7" t="n">
        <v>0</v>
      </c>
      <c r="J8" s="7" t="n">
        <v>150</v>
      </c>
      <c r="K8" s="7">
        <f>ROUND(J8*BP8/100,0)*100</f>
        <v/>
      </c>
      <c r="L8" s="7" t="n">
        <v>0</v>
      </c>
      <c r="M8" s="7">
        <f>E8-K8</f>
        <v/>
      </c>
      <c r="N8" s="7" t="n">
        <v>0</v>
      </c>
      <c r="O8" s="7" t="n">
        <v>32584.5</v>
      </c>
      <c r="P8" s="7" t="n">
        <v>22</v>
      </c>
      <c r="Q8" s="7" t="n">
        <v>43505</v>
      </c>
      <c r="R8" s="7" t="n">
        <v>84</v>
      </c>
      <c r="S8" s="7" t="n">
        <v>0</v>
      </c>
      <c r="T8" s="7" t="n">
        <v>150</v>
      </c>
      <c r="U8" s="7">
        <f>ROUND(T8*BP8/100,0)*100</f>
        <v/>
      </c>
      <c r="V8" s="7" t="n">
        <v>0</v>
      </c>
      <c r="W8" s="7">
        <f>O8-U8</f>
        <v/>
      </c>
      <c r="X8" s="7" t="n">
        <v>0</v>
      </c>
      <c r="Y8" s="7" t="n">
        <v>16517.5</v>
      </c>
      <c r="Z8" s="7" t="n">
        <v>12</v>
      </c>
      <c r="AA8" s="7" t="n">
        <v>13070.84</v>
      </c>
      <c r="AB8" s="7" t="n">
        <v>20</v>
      </c>
      <c r="AC8" s="7" t="n">
        <v>0</v>
      </c>
      <c r="AD8" s="7" t="n">
        <v>150</v>
      </c>
      <c r="AE8" s="7">
        <f>ROUND(AD8*BP8/100,0)*100</f>
        <v/>
      </c>
      <c r="AF8" s="7" t="n">
        <v>0</v>
      </c>
      <c r="AG8" s="7">
        <f>Y8-AE8</f>
        <v/>
      </c>
      <c r="AH8" s="7" t="n">
        <v>0</v>
      </c>
      <c r="AI8" s="7" t="n">
        <v>18788.25</v>
      </c>
      <c r="AJ8" s="7" t="n">
        <v>14</v>
      </c>
      <c r="AK8" s="7" t="n">
        <v>9620.83</v>
      </c>
      <c r="AL8" s="7" t="n">
        <v>15</v>
      </c>
      <c r="AM8" s="7" t="n">
        <v>0</v>
      </c>
      <c r="AN8" s="7" t="n">
        <v>150</v>
      </c>
      <c r="AO8" s="7">
        <f>ROUND(AN8*BP8/100,0)*100</f>
        <v/>
      </c>
      <c r="AP8" s="7" t="n">
        <v>0</v>
      </c>
      <c r="AQ8" s="7">
        <f>AI8-AO8</f>
        <v/>
      </c>
      <c r="AR8" s="7" t="n">
        <v>0</v>
      </c>
      <c r="AS8" s="7" t="n">
        <v>2945</v>
      </c>
      <c r="AT8" s="7" t="n">
        <v>2</v>
      </c>
      <c r="AU8" s="7" t="n">
        <v>6491.67</v>
      </c>
      <c r="AV8" s="7" t="n">
        <v>10</v>
      </c>
      <c r="AW8" s="7" t="n">
        <v>0</v>
      </c>
      <c r="AX8" s="7" t="n">
        <v>43</v>
      </c>
      <c r="AY8" s="7">
        <f>ROUND(AX8*BP8/100,0)*100</f>
        <v/>
      </c>
      <c r="AZ8" s="7" t="n">
        <v>0</v>
      </c>
      <c r="BA8" s="7">
        <f>AS8-AY8</f>
        <v/>
      </c>
      <c r="BB8" s="7" t="n">
        <v>0</v>
      </c>
      <c r="BC8" s="6" t="n"/>
      <c r="BD8" s="7">
        <f>SUM(J8,T8,AD8,AN8,AX8)</f>
        <v/>
      </c>
      <c r="BE8" s="7">
        <f>SUM(F8,P8,Z8,AJ8,AT8)</f>
        <v/>
      </c>
      <c r="BF8" s="7">
        <f>SUM(N8,X8,AH8,AR8,BB8)</f>
        <v/>
      </c>
      <c r="BG8" s="7">
        <f>SUM(L8,V8,AF8,AP8,AZ8)</f>
        <v/>
      </c>
      <c r="BH8" s="7">
        <f>SUM(I8,S8,AC8,AM8,AW8)</f>
        <v/>
      </c>
      <c r="BI8" s="7" t="n">
        <v>0</v>
      </c>
      <c r="BJ8" s="7">
        <f>SUM(H8,R8,AB8,AL8,AV8)</f>
        <v/>
      </c>
      <c r="BK8" s="7">
        <f>SUM(K8,U8,AE8,AO8,AY8)</f>
        <v/>
      </c>
      <c r="BL8" s="7">
        <f>SUM(E8,O8,Y8,AI8,AS8)</f>
        <v/>
      </c>
      <c r="BM8" s="7">
        <f>SUM(G8,Q8,AA8,AK8,AU8)</f>
        <v/>
      </c>
      <c r="BN8" s="7" t="n">
        <v>285462.5</v>
      </c>
      <c r="BO8" s="7">
        <f>BL8+BM8+BN8</f>
        <v/>
      </c>
      <c r="BP8" s="7" t="n">
        <v>670.470099009901</v>
      </c>
      <c r="BQ8" s="7">
        <f>BO8/30*30</f>
        <v/>
      </c>
      <c r="BR8" s="7">
        <f>IFERROR(BL8/BE8,0)</f>
        <v/>
      </c>
    </row>
    <row r="9">
      <c r="A9" s="6" t="n">
        <v>3</v>
      </c>
      <c r="B9" s="6" t="inlineStr">
        <is>
          <t>2026-06-01</t>
        </is>
      </c>
      <c r="C9" s="6" t="inlineStr">
        <is>
          <t>ТВК</t>
        </is>
      </c>
      <c r="D9" s="6" t="inlineStr">
        <is>
          <t>Маслов Виктор Олегович</t>
        </is>
      </c>
      <c r="E9" s="7" t="n">
        <v>0</v>
      </c>
      <c r="F9" s="7" t="n">
        <v>0</v>
      </c>
      <c r="G9" s="7" t="n">
        <v>1377.5</v>
      </c>
      <c r="H9" s="7" t="n">
        <v>2</v>
      </c>
      <c r="I9" s="7" t="n">
        <v>0</v>
      </c>
      <c r="J9" s="7" t="n">
        <v>20</v>
      </c>
      <c r="K9" s="7">
        <f>ROUND(J9*BP9/100,0)*100</f>
        <v/>
      </c>
      <c r="L9" s="7" t="n">
        <v>0</v>
      </c>
      <c r="M9" s="7">
        <f>E9-K9</f>
        <v/>
      </c>
      <c r="N9" s="7" t="n">
        <v>0</v>
      </c>
      <c r="O9" s="7" t="n">
        <v>0</v>
      </c>
      <c r="P9" s="7" t="n">
        <v>0</v>
      </c>
      <c r="Q9" s="7" t="n">
        <v>5464.58</v>
      </c>
      <c r="R9" s="7" t="n">
        <v>11</v>
      </c>
      <c r="S9" s="7" t="n">
        <v>0</v>
      </c>
      <c r="T9" s="7" t="n">
        <v>20</v>
      </c>
      <c r="U9" s="7">
        <f>ROUND(T9*BP9/100,0)*100</f>
        <v/>
      </c>
      <c r="V9" s="7" t="n">
        <v>0</v>
      </c>
      <c r="W9" s="7">
        <f>O9-U9</f>
        <v/>
      </c>
      <c r="X9" s="7" t="n">
        <v>0</v>
      </c>
      <c r="Y9" s="7" t="n">
        <v>8090</v>
      </c>
      <c r="Z9" s="7" t="n">
        <v>5</v>
      </c>
      <c r="AA9" s="7" t="n">
        <v>8265</v>
      </c>
      <c r="AB9" s="7" t="n">
        <v>11</v>
      </c>
      <c r="AC9" s="7" t="n">
        <v>0</v>
      </c>
      <c r="AD9" s="7" t="n">
        <v>20</v>
      </c>
      <c r="AE9" s="7">
        <f>ROUND(AD9*BP9/100,0)*100</f>
        <v/>
      </c>
      <c r="AF9" s="7" t="n">
        <v>0</v>
      </c>
      <c r="AG9" s="7">
        <f>Y9-AE9</f>
        <v/>
      </c>
      <c r="AH9" s="7" t="n">
        <v>0</v>
      </c>
      <c r="AI9" s="7" t="n">
        <v>3278.2</v>
      </c>
      <c r="AJ9" s="7" t="n">
        <v>4</v>
      </c>
      <c r="AK9" s="7" t="n">
        <v>37087.25</v>
      </c>
      <c r="AL9" s="7" t="n">
        <v>60</v>
      </c>
      <c r="AM9" s="7" t="n">
        <v>0</v>
      </c>
      <c r="AN9" s="7" t="n">
        <v>20</v>
      </c>
      <c r="AO9" s="7">
        <f>ROUND(AN9*BP9/100,0)*100</f>
        <v/>
      </c>
      <c r="AP9" s="7" t="n">
        <v>0</v>
      </c>
      <c r="AQ9" s="7">
        <f>AI9-AO9</f>
        <v/>
      </c>
      <c r="AR9" s="7" t="n">
        <v>0</v>
      </c>
      <c r="AS9" s="7" t="n">
        <v>4785</v>
      </c>
      <c r="AT9" s="7" t="n">
        <v>4</v>
      </c>
      <c r="AU9" s="7" t="n">
        <v>6111.25</v>
      </c>
      <c r="AV9" s="7" t="n">
        <v>10</v>
      </c>
      <c r="AW9" s="7" t="n">
        <v>0</v>
      </c>
      <c r="AX9" s="7" t="n">
        <v>6</v>
      </c>
      <c r="AY9" s="7">
        <f>ROUND(AX9*BP9/100,0)*100</f>
        <v/>
      </c>
      <c r="AZ9" s="7" t="n">
        <v>0</v>
      </c>
      <c r="BA9" s="7">
        <f>AS9-AY9</f>
        <v/>
      </c>
      <c r="BB9" s="7" t="n">
        <v>0</v>
      </c>
      <c r="BC9" s="6" t="n"/>
      <c r="BD9" s="7">
        <f>SUM(J9,T9,AD9,AN9,AX9)</f>
        <v/>
      </c>
      <c r="BE9" s="7">
        <f>SUM(F9,P9,Z9,AJ9,AT9)</f>
        <v/>
      </c>
      <c r="BF9" s="7">
        <f>SUM(N9,X9,AH9,AR9,BB9)</f>
        <v/>
      </c>
      <c r="BG9" s="7">
        <f>SUM(L9,V9,AF9,AP9,AZ9)</f>
        <v/>
      </c>
      <c r="BH9" s="7">
        <f>SUM(I9,S9,AC9,AM9,AW9)</f>
        <v/>
      </c>
      <c r="BI9" s="7" t="n">
        <v>0</v>
      </c>
      <c r="BJ9" s="7">
        <f>SUM(H9,R9,AB9,AL9,AV9)</f>
        <v/>
      </c>
      <c r="BK9" s="7">
        <f>SUM(K9,U9,AE9,AO9,AY9)</f>
        <v/>
      </c>
      <c r="BL9" s="7">
        <f>SUM(E9,O9,Y9,AI9,AS9)</f>
        <v/>
      </c>
      <c r="BM9" s="7">
        <f>SUM(G9,Q9,AA9,AK9,AU9)</f>
        <v/>
      </c>
      <c r="BN9" s="7" t="n">
        <v>0</v>
      </c>
      <c r="BO9" s="7">
        <f>BL9+BM9+BN9</f>
        <v/>
      </c>
      <c r="BP9" s="7" t="n">
        <v>696.0305000000001</v>
      </c>
      <c r="BQ9" s="7">
        <f>BO9/30*30</f>
        <v/>
      </c>
      <c r="BR9" s="7">
        <f>IFERROR(BL9/BE9,0)</f>
        <v/>
      </c>
    </row>
    <row r="10">
      <c r="A10" s="6" t="n">
        <v>4</v>
      </c>
      <c r="B10" s="6" t="inlineStr">
        <is>
          <t>2026-06-01</t>
        </is>
      </c>
      <c r="C10" s="6" t="inlineStr">
        <is>
          <t>ПТ</t>
        </is>
      </c>
      <c r="D10" s="6" t="inlineStr">
        <is>
          <t>Семененко Мария Георгиевна</t>
        </is>
      </c>
      <c r="E10" s="7" t="n">
        <v>0</v>
      </c>
      <c r="F10" s="7" t="n">
        <v>0</v>
      </c>
      <c r="G10" s="7" t="n">
        <v>0</v>
      </c>
      <c r="H10" s="7" t="n">
        <v>0</v>
      </c>
      <c r="I10" s="7" t="n">
        <v>0</v>
      </c>
      <c r="J10" s="7" t="n">
        <v>19</v>
      </c>
      <c r="K10" s="7">
        <f>ROUND(J10*BP10/100,0)*100</f>
        <v/>
      </c>
      <c r="L10" s="7" t="n">
        <v>0</v>
      </c>
      <c r="M10" s="7">
        <f>E10-K10</f>
        <v/>
      </c>
      <c r="N10" s="7" t="n">
        <v>0</v>
      </c>
      <c r="O10" s="7" t="n">
        <v>6100</v>
      </c>
      <c r="P10" s="7" t="n">
        <v>5</v>
      </c>
      <c r="Q10" s="7" t="n">
        <v>1105</v>
      </c>
      <c r="R10" s="7" t="n">
        <v>2</v>
      </c>
      <c r="S10" s="7" t="n">
        <v>0</v>
      </c>
      <c r="T10" s="7" t="n">
        <v>19</v>
      </c>
      <c r="U10" s="7">
        <f>ROUND(T10*BP10/100,0)*100</f>
        <v/>
      </c>
      <c r="V10" s="7" t="n">
        <v>0</v>
      </c>
      <c r="W10" s="7">
        <f>O10-U10</f>
        <v/>
      </c>
      <c r="X10" s="7" t="n">
        <v>2</v>
      </c>
      <c r="Y10" s="7" t="n">
        <v>8267.5</v>
      </c>
      <c r="Z10" s="7" t="n">
        <v>7</v>
      </c>
      <c r="AA10" s="7" t="n">
        <v>1657.5</v>
      </c>
      <c r="AB10" s="7" t="n">
        <v>3</v>
      </c>
      <c r="AC10" s="7" t="n">
        <v>0</v>
      </c>
      <c r="AD10" s="7" t="n">
        <v>19</v>
      </c>
      <c r="AE10" s="7">
        <f>ROUND(AD10*BP10/100,0)*100</f>
        <v/>
      </c>
      <c r="AF10" s="7" t="n">
        <v>0</v>
      </c>
      <c r="AG10" s="7">
        <f>Y10-AE10</f>
        <v/>
      </c>
      <c r="AH10" s="7" t="n">
        <v>1</v>
      </c>
      <c r="AI10" s="7" t="n">
        <v>70276.66</v>
      </c>
      <c r="AJ10" s="7" t="n">
        <v>46</v>
      </c>
      <c r="AK10" s="7" t="n">
        <v>17157.5</v>
      </c>
      <c r="AL10" s="7" t="n">
        <v>35</v>
      </c>
      <c r="AM10" s="7" t="n">
        <v>0</v>
      </c>
      <c r="AN10" s="7" t="n">
        <v>19</v>
      </c>
      <c r="AO10" s="7">
        <f>ROUND(AN10*BP10/100,0)*100</f>
        <v/>
      </c>
      <c r="AP10" s="7" t="n">
        <v>0</v>
      </c>
      <c r="AQ10" s="7">
        <f>AI10-AO10</f>
        <v/>
      </c>
      <c r="AR10" s="7" t="n">
        <v>1</v>
      </c>
      <c r="AS10" s="7" t="n">
        <v>8220.83</v>
      </c>
      <c r="AT10" s="7" t="n">
        <v>6</v>
      </c>
      <c r="AU10" s="7" t="n">
        <v>552.5</v>
      </c>
      <c r="AV10" s="7" t="n">
        <v>1</v>
      </c>
      <c r="AW10" s="7" t="n">
        <v>0</v>
      </c>
      <c r="AX10" s="7" t="n">
        <v>5</v>
      </c>
      <c r="AY10" s="7">
        <f>ROUND(AX10*BP10/100,0)*100</f>
        <v/>
      </c>
      <c r="AZ10" s="7" t="n">
        <v>0</v>
      </c>
      <c r="BA10" s="7">
        <f>AS10-AY10</f>
        <v/>
      </c>
      <c r="BB10" s="7" t="n">
        <v>0</v>
      </c>
      <c r="BC10" s="6" t="n"/>
      <c r="BD10" s="7">
        <f>SUM(J10,T10,AD10,AN10,AX10)</f>
        <v/>
      </c>
      <c r="BE10" s="7">
        <f>SUM(F10,P10,Z10,AJ10,AT10)</f>
        <v/>
      </c>
      <c r="BF10" s="7">
        <f>SUM(N10,X10,AH10,AR10,BB10)</f>
        <v/>
      </c>
      <c r="BG10" s="7">
        <f>SUM(L10,V10,AF10,AP10,AZ10)</f>
        <v/>
      </c>
      <c r="BH10" s="7">
        <f>SUM(I10,S10,AC10,AM10,AW10)</f>
        <v/>
      </c>
      <c r="BI10" s="7" t="n">
        <v>0</v>
      </c>
      <c r="BJ10" s="7">
        <f>SUM(H10,R10,AB10,AL10,AV10)</f>
        <v/>
      </c>
      <c r="BK10" s="7">
        <f>SUM(K10,U10,AE10,AO10,AY10)</f>
        <v/>
      </c>
      <c r="BL10" s="7">
        <f>SUM(E10,O10,Y10,AI10,AS10)</f>
        <v/>
      </c>
      <c r="BM10" s="7">
        <f>SUM(G10,Q10,AA10,AK10,AU10)</f>
        <v/>
      </c>
      <c r="BN10" s="7" t="n">
        <v>0</v>
      </c>
      <c r="BO10" s="7">
        <f>BL10+BM10+BN10</f>
        <v/>
      </c>
      <c r="BP10" s="7" t="n">
        <v>1101.6025</v>
      </c>
      <c r="BQ10" s="7">
        <f>BO10/30*30</f>
        <v/>
      </c>
      <c r="BR10" s="7">
        <f>IFERROR(BL10/BE10,0)</f>
        <v/>
      </c>
    </row>
    <row r="11">
      <c r="A11" s="6" t="n">
        <v>5</v>
      </c>
      <c r="B11" s="6" t="inlineStr">
        <is>
          <t>2026-06-01</t>
        </is>
      </c>
      <c r="C11" s="6" t="inlineStr">
        <is>
          <t>ПТ</t>
        </is>
      </c>
      <c r="D11" s="6" t="inlineStr">
        <is>
          <t>Фролова Варвара Ильинична</t>
        </is>
      </c>
      <c r="E11" s="7" t="n">
        <v>0</v>
      </c>
      <c r="F11" s="7" t="n">
        <v>0</v>
      </c>
      <c r="G11" s="7" t="n">
        <v>0</v>
      </c>
      <c r="H11" s="7" t="n">
        <v>0</v>
      </c>
      <c r="I11" s="7" t="n">
        <v>0</v>
      </c>
      <c r="J11" s="7" t="n">
        <v>23</v>
      </c>
      <c r="K11" s="7">
        <f>ROUND(J11*BP11/100,0)*100</f>
        <v/>
      </c>
      <c r="L11" s="7" t="n">
        <v>0</v>
      </c>
      <c r="M11" s="7">
        <f>E11-K11</f>
        <v/>
      </c>
      <c r="N11" s="7" t="n">
        <v>0</v>
      </c>
      <c r="O11" s="7" t="n">
        <v>1560</v>
      </c>
      <c r="P11" s="7" t="n">
        <v>1</v>
      </c>
      <c r="Q11" s="7" t="n">
        <v>0</v>
      </c>
      <c r="R11" s="7" t="n">
        <v>0</v>
      </c>
      <c r="S11" s="7" t="n">
        <v>0</v>
      </c>
      <c r="T11" s="7" t="n">
        <v>23</v>
      </c>
      <c r="U11" s="7">
        <f>ROUND(T11*BP11/100,0)*100</f>
        <v/>
      </c>
      <c r="V11" s="7" t="n">
        <v>0</v>
      </c>
      <c r="W11" s="7">
        <f>O11-U11</f>
        <v/>
      </c>
      <c r="X11" s="7" t="n">
        <v>0</v>
      </c>
      <c r="Y11" s="7" t="n">
        <v>0</v>
      </c>
      <c r="Z11" s="7" t="n">
        <v>0</v>
      </c>
      <c r="AA11" s="7" t="n">
        <v>0</v>
      </c>
      <c r="AB11" s="7" t="n">
        <v>0</v>
      </c>
      <c r="AC11" s="7" t="n">
        <v>0</v>
      </c>
      <c r="AD11" s="7" t="n">
        <v>23</v>
      </c>
      <c r="AE11" s="7">
        <f>ROUND(AD11*BP11/100,0)*100</f>
        <v/>
      </c>
      <c r="AF11" s="7" t="n">
        <v>0</v>
      </c>
      <c r="AG11" s="7">
        <f>Y11-AE11</f>
        <v/>
      </c>
      <c r="AH11" s="7" t="n">
        <v>0</v>
      </c>
      <c r="AI11" s="7" t="n">
        <v>71070.83</v>
      </c>
      <c r="AJ11" s="7" t="n">
        <v>46</v>
      </c>
      <c r="AK11" s="7" t="n">
        <v>8302.5</v>
      </c>
      <c r="AL11" s="7" t="n">
        <v>17</v>
      </c>
      <c r="AM11" s="7" t="n">
        <v>0</v>
      </c>
      <c r="AN11" s="7" t="n">
        <v>23</v>
      </c>
      <c r="AO11" s="7">
        <f>ROUND(AN11*BP11/100,0)*100</f>
        <v/>
      </c>
      <c r="AP11" s="7" t="n">
        <v>0</v>
      </c>
      <c r="AQ11" s="7">
        <f>AI11-AO11</f>
        <v/>
      </c>
      <c r="AR11" s="7" t="n">
        <v>1</v>
      </c>
      <c r="AS11" s="7" t="n">
        <v>12193.33</v>
      </c>
      <c r="AT11" s="7" t="n">
        <v>9</v>
      </c>
      <c r="AU11" s="7" t="n">
        <v>7900</v>
      </c>
      <c r="AV11" s="7" t="n">
        <v>14</v>
      </c>
      <c r="AW11" s="7" t="n">
        <v>0</v>
      </c>
      <c r="AX11" s="7" t="n">
        <v>7</v>
      </c>
      <c r="AY11" s="7">
        <f>ROUND(AX11*BP11/100,0)*100</f>
        <v/>
      </c>
      <c r="AZ11" s="7" t="n">
        <v>0</v>
      </c>
      <c r="BA11" s="7">
        <f>AS11-AY11</f>
        <v/>
      </c>
      <c r="BB11" s="7" t="n">
        <v>1</v>
      </c>
      <c r="BC11" s="6" t="n"/>
      <c r="BD11" s="7">
        <f>SUM(J11,T11,AD11,AN11,AX11)</f>
        <v/>
      </c>
      <c r="BE11" s="7">
        <f>SUM(F11,P11,Z11,AJ11,AT11)</f>
        <v/>
      </c>
      <c r="BF11" s="7">
        <f>SUM(N11,X11,AH11,AR11,BB11)</f>
        <v/>
      </c>
      <c r="BG11" s="7">
        <f>SUM(L11,V11,AF11,AP11,AZ11)</f>
        <v/>
      </c>
      <c r="BH11" s="7">
        <f>SUM(I11,S11,AC11,AM11,AW11)</f>
        <v/>
      </c>
      <c r="BI11" s="7" t="n">
        <v>0</v>
      </c>
      <c r="BJ11" s="7">
        <f>SUM(H11,R11,AB11,AL11,AV11)</f>
        <v/>
      </c>
      <c r="BK11" s="7">
        <f>SUM(K11,U11,AE11,AO11,AY11)</f>
        <v/>
      </c>
      <c r="BL11" s="7">
        <f>SUM(E11,O11,Y11,AI11,AS11)</f>
        <v/>
      </c>
      <c r="BM11" s="7">
        <f>SUM(G11,Q11,AA11,AK11,AU11)</f>
        <v/>
      </c>
      <c r="BN11" s="7" t="n">
        <v>62100</v>
      </c>
      <c r="BO11" s="7">
        <f>BL11+BM11+BN11</f>
        <v/>
      </c>
      <c r="BP11" s="7" t="n">
        <v>1265.793650793651</v>
      </c>
      <c r="BQ11" s="7">
        <f>BO11/30*30</f>
        <v/>
      </c>
      <c r="BR11" s="7">
        <f>IFERROR(BL11/BE11,0)</f>
        <v/>
      </c>
    </row>
    <row r="12">
      <c r="A12" s="6" t="n">
        <v>6</v>
      </c>
      <c r="B12" s="6" t="inlineStr">
        <is>
          <t>2026-06-01</t>
        </is>
      </c>
      <c r="C12" s="6" t="inlineStr">
        <is>
          <t>ПТ</t>
        </is>
      </c>
      <c r="D12" s="6" t="inlineStr">
        <is>
          <t>Ягонский Валерий Сергеевич</t>
        </is>
      </c>
      <c r="E12" s="7" t="n">
        <v>0</v>
      </c>
      <c r="F12" s="7" t="n">
        <v>0</v>
      </c>
      <c r="G12" s="7" t="n">
        <v>0</v>
      </c>
      <c r="H12" s="7" t="n">
        <v>0</v>
      </c>
      <c r="I12" s="7" t="n">
        <v>0</v>
      </c>
      <c r="J12" s="7" t="n">
        <v>50</v>
      </c>
      <c r="K12" s="7">
        <f>ROUND(J12*BP12/100,0)*100</f>
        <v/>
      </c>
      <c r="L12" s="7" t="n">
        <v>0</v>
      </c>
      <c r="M12" s="7">
        <f>E12-K12</f>
        <v/>
      </c>
      <c r="N12" s="7" t="n">
        <v>0</v>
      </c>
      <c r="O12" s="7" t="n">
        <v>9127.5</v>
      </c>
      <c r="P12" s="7" t="n">
        <v>7</v>
      </c>
      <c r="Q12" s="7" t="n">
        <v>8417.5</v>
      </c>
      <c r="R12" s="7" t="n">
        <v>14</v>
      </c>
      <c r="S12" s="7" t="n">
        <v>0</v>
      </c>
      <c r="T12" s="7" t="n">
        <v>50</v>
      </c>
      <c r="U12" s="7">
        <f>ROUND(T12*BP12/100,0)*100</f>
        <v/>
      </c>
      <c r="V12" s="7" t="n">
        <v>0</v>
      </c>
      <c r="W12" s="7">
        <f>O12-U12</f>
        <v/>
      </c>
      <c r="X12" s="7" t="n">
        <v>0</v>
      </c>
      <c r="Y12" s="7" t="n">
        <v>5340</v>
      </c>
      <c r="Z12" s="7" t="n">
        <v>4</v>
      </c>
      <c r="AA12" s="7" t="n">
        <v>6955</v>
      </c>
      <c r="AB12" s="7" t="n">
        <v>12</v>
      </c>
      <c r="AC12" s="7" t="n">
        <v>0</v>
      </c>
      <c r="AD12" s="7" t="n">
        <v>50</v>
      </c>
      <c r="AE12" s="7">
        <f>ROUND(AD12*BP12/100,0)*100</f>
        <v/>
      </c>
      <c r="AF12" s="7" t="n">
        <v>0</v>
      </c>
      <c r="AG12" s="7">
        <f>Y12-AE12</f>
        <v/>
      </c>
      <c r="AH12" s="7" t="n">
        <v>1</v>
      </c>
      <c r="AI12" s="7" t="n">
        <v>61997.5</v>
      </c>
      <c r="AJ12" s="7" t="n">
        <v>41</v>
      </c>
      <c r="AK12" s="7" t="n">
        <v>28450</v>
      </c>
      <c r="AL12" s="7" t="n">
        <v>57</v>
      </c>
      <c r="AM12" s="7" t="n">
        <v>0</v>
      </c>
      <c r="AN12" s="7" t="n">
        <v>50</v>
      </c>
      <c r="AO12" s="7">
        <f>ROUND(AN12*BP12/100,0)*100</f>
        <v/>
      </c>
      <c r="AP12" s="7" t="n">
        <v>0</v>
      </c>
      <c r="AQ12" s="7">
        <f>AI12-AO12</f>
        <v/>
      </c>
      <c r="AR12" s="7" t="n">
        <v>2</v>
      </c>
      <c r="AS12" s="7" t="n">
        <v>6955</v>
      </c>
      <c r="AT12" s="7" t="n">
        <v>5</v>
      </c>
      <c r="AU12" s="7" t="n">
        <v>6680</v>
      </c>
      <c r="AV12" s="7" t="n">
        <v>12</v>
      </c>
      <c r="AW12" s="7" t="n">
        <v>0</v>
      </c>
      <c r="AX12" s="7" t="n">
        <v>14</v>
      </c>
      <c r="AY12" s="7">
        <f>ROUND(AX12*BP12/100,0)*100</f>
        <v/>
      </c>
      <c r="AZ12" s="7" t="n">
        <v>0</v>
      </c>
      <c r="BA12" s="7">
        <f>AS12-AY12</f>
        <v/>
      </c>
      <c r="BB12" s="7" t="n">
        <v>1</v>
      </c>
      <c r="BC12" s="6" t="n"/>
      <c r="BD12" s="7">
        <f>SUM(J12,T12,AD12,AN12,AX12)</f>
        <v/>
      </c>
      <c r="BE12" s="7">
        <f>SUM(F12,P12,Z12,AJ12,AT12)</f>
        <v/>
      </c>
      <c r="BF12" s="7">
        <f>SUM(N12,X12,AH12,AR12,BB12)</f>
        <v/>
      </c>
      <c r="BG12" s="7">
        <f>SUM(L12,V12,AF12,AP12,AZ12)</f>
        <v/>
      </c>
      <c r="BH12" s="7">
        <f>SUM(I12,S12,AC12,AM12,AW12)</f>
        <v/>
      </c>
      <c r="BI12" s="7" t="n">
        <v>0</v>
      </c>
      <c r="BJ12" s="7">
        <f>SUM(H12,R12,AB12,AL12,AV12)</f>
        <v/>
      </c>
      <c r="BK12" s="7">
        <f>SUM(K12,U12,AE12,AO12,AY12)</f>
        <v/>
      </c>
      <c r="BL12" s="7">
        <f>SUM(E12,O12,Y12,AI12,AS12)</f>
        <v/>
      </c>
      <c r="BM12" s="7">
        <f>SUM(G12,Q12,AA12,AK12,AU12)</f>
        <v/>
      </c>
      <c r="BN12" s="7" t="n">
        <v>69000</v>
      </c>
      <c r="BO12" s="7">
        <f>BL12+BM12+BN12</f>
        <v/>
      </c>
      <c r="BP12" s="7" t="n">
        <v>900.4664179104477</v>
      </c>
      <c r="BQ12" s="7">
        <f>BO12/30*30</f>
        <v/>
      </c>
      <c r="BR12" s="7">
        <f>IFERROR(BL12/BE12,0)</f>
        <v/>
      </c>
    </row>
    <row r="13">
      <c r="A13" s="8" t="n"/>
      <c r="B13" s="8" t="n"/>
      <c r="C13" s="8" t="n"/>
      <c r="D13" s="8" t="inlineStr">
        <is>
          <t>Итого БАС</t>
        </is>
      </c>
      <c r="E13" s="9">
        <f>SUM(E7:E12)</f>
        <v/>
      </c>
      <c r="F13" s="9">
        <f>SUM(F7:F12)</f>
        <v/>
      </c>
      <c r="G13" s="9">
        <f>SUM(G7:G12)</f>
        <v/>
      </c>
      <c r="H13" s="9">
        <f>SUM(H7:H12)</f>
        <v/>
      </c>
      <c r="I13" s="9">
        <f>SUM(I7:I12)</f>
        <v/>
      </c>
      <c r="J13" s="9">
        <f>SUM(J7:J12)</f>
        <v/>
      </c>
      <c r="K13" s="9">
        <f>SUM(K7:K12)</f>
        <v/>
      </c>
      <c r="L13" s="9">
        <f>SUM(L7:L12)</f>
        <v/>
      </c>
      <c r="M13" s="9">
        <f>SUM(M7:M12)</f>
        <v/>
      </c>
      <c r="N13" s="9">
        <f>SUM(N7:N12)</f>
        <v/>
      </c>
      <c r="O13" s="9">
        <f>SUM(O7:O12)</f>
        <v/>
      </c>
      <c r="P13" s="9">
        <f>SUM(P7:P12)</f>
        <v/>
      </c>
      <c r="Q13" s="9">
        <f>SUM(Q7:Q12)</f>
        <v/>
      </c>
      <c r="R13" s="9">
        <f>SUM(R7:R12)</f>
        <v/>
      </c>
      <c r="S13" s="9">
        <f>SUM(S7:S12)</f>
        <v/>
      </c>
      <c r="T13" s="9">
        <f>SUM(T7:T12)</f>
        <v/>
      </c>
      <c r="U13" s="9">
        <f>SUM(U7:U12)</f>
        <v/>
      </c>
      <c r="V13" s="9">
        <f>SUM(V7:V12)</f>
        <v/>
      </c>
      <c r="W13" s="9">
        <f>SUM(W7:W12)</f>
        <v/>
      </c>
      <c r="X13" s="9">
        <f>SUM(X7:X12)</f>
        <v/>
      </c>
      <c r="Y13" s="9">
        <f>SUM(Y7:Y12)</f>
        <v/>
      </c>
      <c r="Z13" s="9">
        <f>SUM(Z7:Z12)</f>
        <v/>
      </c>
      <c r="AA13" s="9">
        <f>SUM(AA7:AA12)</f>
        <v/>
      </c>
      <c r="AB13" s="9">
        <f>SUM(AB7:AB12)</f>
        <v/>
      </c>
      <c r="AC13" s="9">
        <f>SUM(AC7:AC12)</f>
        <v/>
      </c>
      <c r="AD13" s="9">
        <f>SUM(AD7:AD12)</f>
        <v/>
      </c>
      <c r="AE13" s="9">
        <f>SUM(AE7:AE12)</f>
        <v/>
      </c>
      <c r="AF13" s="9">
        <f>SUM(AF7:AF12)</f>
        <v/>
      </c>
      <c r="AG13" s="9">
        <f>SUM(AG7:AG12)</f>
        <v/>
      </c>
      <c r="AH13" s="9">
        <f>SUM(AH7:AH12)</f>
        <v/>
      </c>
      <c r="AI13" s="9">
        <f>SUM(AI7:AI12)</f>
        <v/>
      </c>
      <c r="AJ13" s="9">
        <f>SUM(AJ7:AJ12)</f>
        <v/>
      </c>
      <c r="AK13" s="9">
        <f>SUM(AK7:AK12)</f>
        <v/>
      </c>
      <c r="AL13" s="9">
        <f>SUM(AL7:AL12)</f>
        <v/>
      </c>
      <c r="AM13" s="9">
        <f>SUM(AM7:AM12)</f>
        <v/>
      </c>
      <c r="AN13" s="9">
        <f>SUM(AN7:AN12)</f>
        <v/>
      </c>
      <c r="AO13" s="9">
        <f>SUM(AO7:AO12)</f>
        <v/>
      </c>
      <c r="AP13" s="9">
        <f>SUM(AP7:AP12)</f>
        <v/>
      </c>
      <c r="AQ13" s="9">
        <f>SUM(AQ7:AQ12)</f>
        <v/>
      </c>
      <c r="AR13" s="9">
        <f>SUM(AR7:AR12)</f>
        <v/>
      </c>
      <c r="AS13" s="9">
        <f>SUM(AS7:AS12)</f>
        <v/>
      </c>
      <c r="AT13" s="9">
        <f>SUM(AT7:AT12)</f>
        <v/>
      </c>
      <c r="AU13" s="9">
        <f>SUM(AU7:AU12)</f>
        <v/>
      </c>
      <c r="AV13" s="9">
        <f>SUM(AV7:AV12)</f>
        <v/>
      </c>
      <c r="AW13" s="9">
        <f>SUM(AW7:AW12)</f>
        <v/>
      </c>
      <c r="AX13" s="9">
        <f>SUM(AX7:AX12)</f>
        <v/>
      </c>
      <c r="AY13" s="9">
        <f>SUM(AY7:AY12)</f>
        <v/>
      </c>
      <c r="AZ13" s="9">
        <f>SUM(AZ7:AZ12)</f>
        <v/>
      </c>
      <c r="BA13" s="9">
        <f>SUM(BA7:BA12)</f>
        <v/>
      </c>
      <c r="BB13" s="9">
        <f>SUM(BB7:BB12)</f>
        <v/>
      </c>
      <c r="BC13" s="9">
        <f>SUM(BC7:BC12)</f>
        <v/>
      </c>
      <c r="BD13" s="9">
        <f>SUM(BD7:BD12)</f>
        <v/>
      </c>
      <c r="BE13" s="9">
        <f>SUM(BE7:BE12)</f>
        <v/>
      </c>
      <c r="BF13" s="9">
        <f>SUM(BF7:BF12)</f>
        <v/>
      </c>
      <c r="BG13" s="9">
        <f>SUM(BG7:BG12)</f>
        <v/>
      </c>
      <c r="BH13" s="9">
        <f>SUM(BH7:BH12)</f>
        <v/>
      </c>
      <c r="BI13" s="9">
        <f>SUM(BI7:BI12)</f>
        <v/>
      </c>
      <c r="BJ13" s="9">
        <f>SUM(BJ7:BJ12)</f>
        <v/>
      </c>
      <c r="BK13" s="9">
        <f>SUM(BK7:BK12)</f>
        <v/>
      </c>
      <c r="BL13" s="9">
        <f>SUM(BL7:BL12)</f>
        <v/>
      </c>
      <c r="BM13" s="9">
        <f>SUM(BM7:BM12)</f>
        <v/>
      </c>
      <c r="BN13" s="9">
        <f>SUM(BN7:BN12)</f>
        <v/>
      </c>
      <c r="BO13" s="9">
        <f>SUM(BO7:BO12)</f>
        <v/>
      </c>
      <c r="BP13" s="9">
        <f>IFERROR(BK13/BD13,0)</f>
        <v/>
      </c>
      <c r="BQ13" s="9">
        <f>BO13/30*30</f>
        <v/>
      </c>
      <c r="BR13" s="9">
        <f>IFERROR(BL13/BE13,0)</f>
        <v/>
      </c>
    </row>
    <row r="15">
      <c r="A15" s="5" t="n"/>
      <c r="B15" s="5" t="n"/>
      <c r="C15" s="5" t="n"/>
      <c r="D15" s="5" t="inlineStr">
        <is>
          <t>ТРЕНАЖЕРНЫЙ ЗАЛ</t>
        </is>
      </c>
      <c r="E15" s="5" t="n"/>
      <c r="F15" s="5" t="n"/>
      <c r="G15" s="5" t="n"/>
      <c r="H15" s="5" t="n"/>
      <c r="I15" s="5" t="n"/>
      <c r="J15" s="5" t="n"/>
      <c r="K15" s="5" t="n"/>
      <c r="L15" s="5" t="n"/>
      <c r="M15" s="5" t="n"/>
      <c r="N15" s="5" t="n"/>
      <c r="O15" s="5" t="n"/>
      <c r="P15" s="5" t="n"/>
      <c r="Q15" s="5" t="n"/>
      <c r="R15" s="5" t="n"/>
      <c r="S15" s="5" t="n"/>
      <c r="T15" s="5" t="n"/>
      <c r="U15" s="5" t="n"/>
      <c r="V15" s="5" t="n"/>
      <c r="W15" s="5" t="n"/>
      <c r="X15" s="5" t="n"/>
      <c r="Y15" s="5" t="n"/>
      <c r="Z15" s="5" t="n"/>
      <c r="AA15" s="5" t="n"/>
      <c r="AB15" s="5" t="n"/>
      <c r="AC15" s="5" t="n"/>
      <c r="AD15" s="5" t="n"/>
      <c r="AE15" s="5" t="n"/>
      <c r="AF15" s="5" t="n"/>
      <c r="AG15" s="5" t="n"/>
      <c r="AH15" s="5" t="n"/>
      <c r="AI15" s="5" t="n"/>
      <c r="AJ15" s="5" t="n"/>
      <c r="AK15" s="5" t="n"/>
      <c r="AL15" s="5" t="n"/>
      <c r="AM15" s="5" t="n"/>
      <c r="AN15" s="5" t="n"/>
      <c r="AO15" s="5" t="n"/>
      <c r="AP15" s="5" t="n"/>
      <c r="AQ15" s="5" t="n"/>
      <c r="AR15" s="5" t="n"/>
      <c r="AS15" s="5" t="n"/>
      <c r="AT15" s="5" t="n"/>
      <c r="AU15" s="5" t="n"/>
      <c r="AV15" s="5" t="n"/>
      <c r="AW15" s="5" t="n"/>
      <c r="AX15" s="5" t="n"/>
      <c r="AY15" s="5" t="n"/>
      <c r="AZ15" s="5" t="n"/>
      <c r="BA15" s="5" t="n"/>
      <c r="BB15" s="5" t="n"/>
      <c r="BC15" s="5" t="n"/>
      <c r="BD15" s="5" t="n"/>
      <c r="BE15" s="5" t="n"/>
      <c r="BF15" s="5" t="n"/>
      <c r="BG15" s="5" t="n"/>
      <c r="BH15" s="5" t="n"/>
      <c r="BI15" s="5" t="n"/>
      <c r="BJ15" s="5" t="n"/>
      <c r="BK15" s="5" t="n"/>
      <c r="BL15" s="5" t="n"/>
      <c r="BM15" s="5" t="n"/>
      <c r="BN15" s="5" t="n"/>
      <c r="BO15" s="5" t="n"/>
      <c r="BP15" s="5" t="n"/>
      <c r="BQ15" s="5" t="n"/>
      <c r="BR15" s="5" t="n"/>
    </row>
    <row r="16">
      <c r="A16" s="4" t="inlineStr">
        <is>
          <t>№</t>
        </is>
      </c>
      <c r="B16" s="4" t="inlineStr">
        <is>
          <t>Дата начала</t>
        </is>
      </c>
      <c r="C16" s="4" t="inlineStr">
        <is>
          <t>Статус</t>
        </is>
      </c>
      <c r="D16" s="4" t="inlineStr">
        <is>
          <t>ФИО</t>
        </is>
      </c>
      <c r="E16" s="4" t="inlineStr">
        <is>
          <t>Факт $ из 1С</t>
        </is>
      </c>
      <c r="F16" s="4" t="inlineStr">
        <is>
          <t>Факт ПТ</t>
        </is>
      </c>
      <c r="G16" s="4" t="inlineStr">
        <is>
          <t>Факт $ МГ/секции</t>
        </is>
      </c>
      <c r="H16" s="4" t="inlineStr">
        <is>
          <t>Факт МГ/секции</t>
        </is>
      </c>
      <c r="I16" s="4" t="inlineStr">
        <is>
          <t>Факт ВПТ</t>
        </is>
      </c>
      <c r="J16" s="4" t="inlineStr">
        <is>
          <t>Тех. задание ПТ</t>
        </is>
      </c>
      <c r="K16" s="4" t="inlineStr">
        <is>
          <t>Тех задание $</t>
        </is>
      </c>
      <c r="L16" s="4" t="inlineStr">
        <is>
          <t>Тех. задание ВПТ</t>
        </is>
      </c>
      <c r="M16" s="4" t="inlineStr">
        <is>
          <t>Разница ПТ $</t>
        </is>
      </c>
      <c r="N16" s="4" t="inlineStr">
        <is>
          <t>Факт СПЛИТ</t>
        </is>
      </c>
      <c r="O16" s="4" t="inlineStr">
        <is>
          <t>Факт $ из 1С</t>
        </is>
      </c>
      <c r="P16" s="4" t="inlineStr">
        <is>
          <t>Факт ПТ</t>
        </is>
      </c>
      <c r="Q16" s="4" t="inlineStr">
        <is>
          <t>Факт $ МГ/секции</t>
        </is>
      </c>
      <c r="R16" s="4" t="inlineStr">
        <is>
          <t>Факт МГ/секции</t>
        </is>
      </c>
      <c r="S16" s="4" t="inlineStr">
        <is>
          <t>Факт ВПТ</t>
        </is>
      </c>
      <c r="T16" s="4" t="inlineStr">
        <is>
          <t>Тех. задание ПТ</t>
        </is>
      </c>
      <c r="U16" s="4" t="inlineStr">
        <is>
          <t>Тех задание $</t>
        </is>
      </c>
      <c r="V16" s="4" t="inlineStr">
        <is>
          <t>Тех. задание ВПТ</t>
        </is>
      </c>
      <c r="W16" s="4" t="inlineStr">
        <is>
          <t>Разница ПТ $</t>
        </is>
      </c>
      <c r="X16" s="4" t="inlineStr">
        <is>
          <t>Факт СПЛИТ</t>
        </is>
      </c>
      <c r="Y16" s="4" t="inlineStr">
        <is>
          <t>Факт $ из 1С</t>
        </is>
      </c>
      <c r="Z16" s="4" t="inlineStr">
        <is>
          <t>Факт ПТ</t>
        </is>
      </c>
      <c r="AA16" s="4" t="inlineStr">
        <is>
          <t>Факт $ МГ/секции</t>
        </is>
      </c>
      <c r="AB16" s="4" t="inlineStr">
        <is>
          <t>Факт МГ/секции</t>
        </is>
      </c>
      <c r="AC16" s="4" t="inlineStr">
        <is>
          <t>Факт ВПТ</t>
        </is>
      </c>
      <c r="AD16" s="4" t="inlineStr">
        <is>
          <t>Тех. задание ПТ</t>
        </is>
      </c>
      <c r="AE16" s="4" t="inlineStr">
        <is>
          <t>Тех задание $</t>
        </is>
      </c>
      <c r="AF16" s="4" t="inlineStr">
        <is>
          <t>Тех. задание ВПТ</t>
        </is>
      </c>
      <c r="AG16" s="4" t="inlineStr">
        <is>
          <t>Разница ПТ $</t>
        </is>
      </c>
      <c r="AH16" s="4" t="inlineStr">
        <is>
          <t>Факт СПЛИТ</t>
        </is>
      </c>
      <c r="AI16" s="4" t="inlineStr">
        <is>
          <t>Факт $ из 1С</t>
        </is>
      </c>
      <c r="AJ16" s="4" t="inlineStr">
        <is>
          <t>Факт ПТ</t>
        </is>
      </c>
      <c r="AK16" s="4" t="inlineStr">
        <is>
          <t>Факт $ МГ/секции</t>
        </is>
      </c>
      <c r="AL16" s="4" t="inlineStr">
        <is>
          <t>Факт МГ/секции</t>
        </is>
      </c>
      <c r="AM16" s="4" t="inlineStr">
        <is>
          <t>Факт ВПТ</t>
        </is>
      </c>
      <c r="AN16" s="4" t="inlineStr">
        <is>
          <t>Тех. задание ПТ</t>
        </is>
      </c>
      <c r="AO16" s="4" t="inlineStr">
        <is>
          <t>Тех задание $</t>
        </is>
      </c>
      <c r="AP16" s="4" t="inlineStr">
        <is>
          <t>Тех. задание ВПТ</t>
        </is>
      </c>
      <c r="AQ16" s="4" t="inlineStr">
        <is>
          <t>Разница ПТ $</t>
        </is>
      </c>
      <c r="AR16" s="4" t="inlineStr">
        <is>
          <t>Факт СПЛИТ</t>
        </is>
      </c>
      <c r="AS16" s="4" t="inlineStr">
        <is>
          <t>Факт $ из 1С</t>
        </is>
      </c>
      <c r="AT16" s="4" t="inlineStr">
        <is>
          <t>Факт ПТ</t>
        </is>
      </c>
      <c r="AU16" s="4" t="inlineStr">
        <is>
          <t>Факт $ МГ/секции</t>
        </is>
      </c>
      <c r="AV16" s="4" t="inlineStr">
        <is>
          <t>Факт МГ/секции</t>
        </is>
      </c>
      <c r="AW16" s="4" t="inlineStr">
        <is>
          <t>Факт ВПТ</t>
        </is>
      </c>
      <c r="AX16" s="4" t="inlineStr">
        <is>
          <t>Тех. задание ПТ</t>
        </is>
      </c>
      <c r="AY16" s="4" t="inlineStr">
        <is>
          <t>Тех задание $</t>
        </is>
      </c>
      <c r="AZ16" s="4" t="inlineStr">
        <is>
          <t>Тех. задание ВПТ</t>
        </is>
      </c>
      <c r="BA16" s="4" t="inlineStr">
        <is>
          <t>Разница ПТ $</t>
        </is>
      </c>
      <c r="BB16" s="4" t="inlineStr">
        <is>
          <t>Факт СПЛИТ</t>
        </is>
      </c>
      <c r="BC16" s="4" t="inlineStr"/>
      <c r="BD16" s="4" t="inlineStr">
        <is>
          <t>Тех. задание ПТ</t>
        </is>
      </c>
      <c r="BE16" s="4" t="inlineStr">
        <is>
          <t>Факт ПТ</t>
        </is>
      </c>
      <c r="BF16" s="4" t="inlineStr">
        <is>
          <t>Факт СПЛИТ</t>
        </is>
      </c>
      <c r="BG16" s="4" t="inlineStr">
        <is>
          <t>Тех. задание ВПТ</t>
        </is>
      </c>
      <c r="BH16" s="4" t="inlineStr">
        <is>
          <t>Факт ВПТ</t>
        </is>
      </c>
      <c r="BI16" s="4" t="inlineStr">
        <is>
          <t>Тех. задание</t>
        </is>
      </c>
      <c r="BJ16" s="4" t="inlineStr">
        <is>
          <t>Факт</t>
        </is>
      </c>
      <c r="BK16" s="4" t="inlineStr">
        <is>
          <t>Тех задание $</t>
        </is>
      </c>
      <c r="BL16" s="4" t="inlineStr">
        <is>
          <t>Факт ПТ 1С $</t>
        </is>
      </c>
      <c r="BM16" s="4" t="inlineStr">
        <is>
          <t>Факт МГ/секции 1С $</t>
        </is>
      </c>
      <c r="BN16" s="4" t="inlineStr">
        <is>
          <t>Прочие услуги $</t>
        </is>
      </c>
      <c r="BO16" s="4" t="inlineStr">
        <is>
          <t>Факт общий $</t>
        </is>
      </c>
      <c r="BP16" s="4" t="inlineStr">
        <is>
          <t>Средняя стоимость ПТ прошлого месяца $</t>
        </is>
      </c>
      <c r="BQ16" s="4" t="inlineStr">
        <is>
          <t>Ранрейт $</t>
        </is>
      </c>
      <c r="BR16" s="4" t="inlineStr">
        <is>
          <t>Средняя стоимость ПТ на новый месяц</t>
        </is>
      </c>
    </row>
    <row r="17">
      <c r="A17" s="6" t="n">
        <v>7</v>
      </c>
      <c r="B17" s="6" t="inlineStr">
        <is>
          <t>2026-06-01</t>
        </is>
      </c>
      <c r="C17" s="6" t="inlineStr">
        <is>
          <t>ПТ</t>
        </is>
      </c>
      <c r="D17" s="6" t="inlineStr">
        <is>
          <t>Амельчаков Александр Андреевич</t>
        </is>
      </c>
      <c r="E17" s="7" t="n">
        <v>31225.49</v>
      </c>
      <c r="F17" s="7" t="n">
        <v>29</v>
      </c>
      <c r="G17" s="7" t="n">
        <v>0</v>
      </c>
      <c r="H17" s="7" t="n">
        <v>0</v>
      </c>
      <c r="I17" s="7" t="n">
        <v>2</v>
      </c>
      <c r="J17" s="7" t="n">
        <v>36</v>
      </c>
      <c r="K17" s="7">
        <f>ROUND(J17*BP17/100,0)*100</f>
        <v/>
      </c>
      <c r="L17" s="7" t="n">
        <v>0</v>
      </c>
      <c r="M17" s="7">
        <f>E17-K17</f>
        <v/>
      </c>
      <c r="N17" s="7" t="n">
        <v>0</v>
      </c>
      <c r="O17" s="7" t="n">
        <v>29998</v>
      </c>
      <c r="P17" s="7" t="n">
        <v>28</v>
      </c>
      <c r="Q17" s="7" t="n">
        <v>0</v>
      </c>
      <c r="R17" s="7" t="n">
        <v>0</v>
      </c>
      <c r="S17" s="7" t="n">
        <v>1</v>
      </c>
      <c r="T17" s="7" t="n">
        <v>36</v>
      </c>
      <c r="U17" s="7">
        <f>ROUND(T17*BP17/100,0)*100</f>
        <v/>
      </c>
      <c r="V17" s="7" t="n">
        <v>0</v>
      </c>
      <c r="W17" s="7">
        <f>O17-U17</f>
        <v/>
      </c>
      <c r="X17" s="7" t="n">
        <v>0</v>
      </c>
      <c r="Y17" s="7" t="n">
        <v>21240</v>
      </c>
      <c r="Z17" s="7" t="n">
        <v>21</v>
      </c>
      <c r="AA17" s="7" t="n">
        <v>0</v>
      </c>
      <c r="AB17" s="7" t="n">
        <v>0</v>
      </c>
      <c r="AC17" s="7" t="n">
        <v>0</v>
      </c>
      <c r="AD17" s="7" t="n">
        <v>36</v>
      </c>
      <c r="AE17" s="7">
        <f>ROUND(AD17*BP17/100,0)*100</f>
        <v/>
      </c>
      <c r="AF17" s="7" t="n">
        <v>0</v>
      </c>
      <c r="AG17" s="7">
        <f>Y17-AE17</f>
        <v/>
      </c>
      <c r="AH17" s="7" t="n">
        <v>1</v>
      </c>
      <c r="AI17" s="7" t="n">
        <v>27346.51</v>
      </c>
      <c r="AJ17" s="7" t="n">
        <v>26</v>
      </c>
      <c r="AK17" s="7" t="n">
        <v>0</v>
      </c>
      <c r="AL17" s="7" t="n">
        <v>0</v>
      </c>
      <c r="AM17" s="7" t="n">
        <v>2</v>
      </c>
      <c r="AN17" s="7" t="n">
        <v>36</v>
      </c>
      <c r="AO17" s="7">
        <f>ROUND(AN17*BP17/100,0)*100</f>
        <v/>
      </c>
      <c r="AP17" s="7" t="n">
        <v>0</v>
      </c>
      <c r="AQ17" s="7">
        <f>AI17-AO17</f>
        <v/>
      </c>
      <c r="AR17" s="7" t="n">
        <v>0</v>
      </c>
      <c r="AS17" s="7" t="n">
        <v>8313.66</v>
      </c>
      <c r="AT17" s="7" t="n">
        <v>8</v>
      </c>
      <c r="AU17" s="7" t="n">
        <v>0</v>
      </c>
      <c r="AV17" s="7" t="n">
        <v>0</v>
      </c>
      <c r="AW17" s="7" t="n">
        <v>0</v>
      </c>
      <c r="AX17" s="7" t="n">
        <v>10</v>
      </c>
      <c r="AY17" s="7">
        <f>ROUND(AX17*BP17/100,0)*100</f>
        <v/>
      </c>
      <c r="AZ17" s="7" t="n">
        <v>0</v>
      </c>
      <c r="BA17" s="7">
        <f>AS17-AY17</f>
        <v/>
      </c>
      <c r="BB17" s="7" t="n">
        <v>0</v>
      </c>
      <c r="BC17" s="6" t="n"/>
      <c r="BD17" s="7">
        <f>SUM(J17,T17,AD17,AN17,AX17)</f>
        <v/>
      </c>
      <c r="BE17" s="7">
        <f>SUM(F17,P17,Z17,AJ17,AT17)</f>
        <v/>
      </c>
      <c r="BF17" s="7">
        <f>SUM(N17,X17,AH17,AR17,BB17)</f>
        <v/>
      </c>
      <c r="BG17" s="7">
        <f>SUM(L17,V17,AF17,AP17,AZ17)</f>
        <v/>
      </c>
      <c r="BH17" s="7">
        <f>SUM(I17,S17,AC17,AM17,AW17)</f>
        <v/>
      </c>
      <c r="BI17" s="7" t="n">
        <v>0</v>
      </c>
      <c r="BJ17" s="7">
        <f>SUM(H17,R17,AB17,AL17,AV17)</f>
        <v/>
      </c>
      <c r="BK17" s="7">
        <f>SUM(K17,U17,AE17,AO17,AY17)</f>
        <v/>
      </c>
      <c r="BL17" s="7">
        <f>SUM(E17,O17,Y17,AI17,AS17)</f>
        <v/>
      </c>
      <c r="BM17" s="7">
        <f>SUM(G17,Q17,AA17,AK17,AU17)</f>
        <v/>
      </c>
      <c r="BN17" s="7" t="n">
        <v>0</v>
      </c>
      <c r="BO17" s="7">
        <f>BL17+BM17+BN17</f>
        <v/>
      </c>
      <c r="BP17" s="7" t="n">
        <v>1014.111603773585</v>
      </c>
      <c r="BQ17" s="7">
        <f>BO17/30*30</f>
        <v/>
      </c>
      <c r="BR17" s="7">
        <f>IFERROR(BL17/BE17,0)</f>
        <v/>
      </c>
    </row>
    <row r="18">
      <c r="A18" s="6" t="n">
        <v>8</v>
      </c>
      <c r="B18" s="6" t="inlineStr">
        <is>
          <t>2026-06-01</t>
        </is>
      </c>
      <c r="C18" s="6" t="inlineStr">
        <is>
          <t>МТ</t>
        </is>
      </c>
      <c r="D18" s="6" t="inlineStr">
        <is>
          <t>Бойко Наталья Вячеславовна</t>
        </is>
      </c>
      <c r="E18" s="7" t="n">
        <v>21707</v>
      </c>
      <c r="F18" s="7" t="n">
        <v>16</v>
      </c>
      <c r="G18" s="7" t="n">
        <v>0</v>
      </c>
      <c r="H18" s="7" t="n">
        <v>0</v>
      </c>
      <c r="I18" s="7" t="n">
        <v>0</v>
      </c>
      <c r="J18" s="7" t="n">
        <v>21</v>
      </c>
      <c r="K18" s="7">
        <f>ROUND(J18*BP18/100,0)*100</f>
        <v/>
      </c>
      <c r="L18" s="7" t="n">
        <v>0</v>
      </c>
      <c r="M18" s="7">
        <f>E18-K18</f>
        <v/>
      </c>
      <c r="N18" s="7" t="n">
        <v>0</v>
      </c>
      <c r="O18" s="7" t="n">
        <v>19145.5</v>
      </c>
      <c r="P18" s="7" t="n">
        <v>14</v>
      </c>
      <c r="Q18" s="7" t="n">
        <v>0</v>
      </c>
      <c r="R18" s="7" t="n">
        <v>0</v>
      </c>
      <c r="S18" s="7" t="n">
        <v>0</v>
      </c>
      <c r="T18" s="7" t="n">
        <v>21</v>
      </c>
      <c r="U18" s="7">
        <f>ROUND(T18*BP18/100,0)*100</f>
        <v/>
      </c>
      <c r="V18" s="7" t="n">
        <v>0</v>
      </c>
      <c r="W18" s="7">
        <f>O18-U18</f>
        <v/>
      </c>
      <c r="X18" s="7" t="n">
        <v>0</v>
      </c>
      <c r="Y18" s="7" t="n">
        <v>20365.5</v>
      </c>
      <c r="Z18" s="7" t="n">
        <v>16</v>
      </c>
      <c r="AA18" s="7" t="n">
        <v>0</v>
      </c>
      <c r="AB18" s="7" t="n">
        <v>0</v>
      </c>
      <c r="AC18" s="7" t="n">
        <v>0</v>
      </c>
      <c r="AD18" s="7" t="n">
        <v>21</v>
      </c>
      <c r="AE18" s="7">
        <f>ROUND(AD18*BP18/100,0)*100</f>
        <v/>
      </c>
      <c r="AF18" s="7" t="n">
        <v>0</v>
      </c>
      <c r="AG18" s="7">
        <f>Y18-AE18</f>
        <v/>
      </c>
      <c r="AH18" s="7" t="n">
        <v>0</v>
      </c>
      <c r="AI18" s="7" t="n">
        <v>18960.3</v>
      </c>
      <c r="AJ18" s="7" t="n">
        <v>14</v>
      </c>
      <c r="AK18" s="7" t="n">
        <v>0</v>
      </c>
      <c r="AL18" s="7" t="n">
        <v>0</v>
      </c>
      <c r="AM18" s="7" t="n">
        <v>0</v>
      </c>
      <c r="AN18" s="7" t="n">
        <v>21</v>
      </c>
      <c r="AO18" s="7">
        <f>ROUND(AN18*BP18/100,0)*100</f>
        <v/>
      </c>
      <c r="AP18" s="7" t="n">
        <v>0</v>
      </c>
      <c r="AQ18" s="7">
        <f>AI18-AO18</f>
        <v/>
      </c>
      <c r="AR18" s="7" t="n">
        <v>0</v>
      </c>
      <c r="AS18" s="7" t="n">
        <v>8318.5</v>
      </c>
      <c r="AT18" s="7" t="n">
        <v>6</v>
      </c>
      <c r="AU18" s="7" t="n">
        <v>0</v>
      </c>
      <c r="AV18" s="7" t="n">
        <v>0</v>
      </c>
      <c r="AW18" s="7" t="n">
        <v>0</v>
      </c>
      <c r="AX18" s="7" t="n">
        <v>6</v>
      </c>
      <c r="AY18" s="7">
        <f>ROUND(AX18*BP18/100,0)*100</f>
        <v/>
      </c>
      <c r="AZ18" s="7" t="n">
        <v>0</v>
      </c>
      <c r="BA18" s="7">
        <f>AS18-AY18</f>
        <v/>
      </c>
      <c r="BB18" s="7" t="n">
        <v>0</v>
      </c>
      <c r="BC18" s="6" t="n"/>
      <c r="BD18" s="7">
        <f>SUM(J18,T18,AD18,AN18,AX18)</f>
        <v/>
      </c>
      <c r="BE18" s="7">
        <f>SUM(F18,P18,Z18,AJ18,AT18)</f>
        <v/>
      </c>
      <c r="BF18" s="7">
        <f>SUM(N18,X18,AH18,AR18,BB18)</f>
        <v/>
      </c>
      <c r="BG18" s="7">
        <f>SUM(L18,V18,AF18,AP18,AZ18)</f>
        <v/>
      </c>
      <c r="BH18" s="7">
        <f>SUM(I18,S18,AC18,AM18,AW18)</f>
        <v/>
      </c>
      <c r="BI18" s="7" t="n">
        <v>0</v>
      </c>
      <c r="BJ18" s="7">
        <f>SUM(H18,R18,AB18,AL18,AV18)</f>
        <v/>
      </c>
      <c r="BK18" s="7">
        <f>SUM(K18,U18,AE18,AO18,AY18)</f>
        <v/>
      </c>
      <c r="BL18" s="7">
        <f>SUM(E18,O18,Y18,AI18,AS18)</f>
        <v/>
      </c>
      <c r="BM18" s="7">
        <f>SUM(G18,Q18,AA18,AK18,AU18)</f>
        <v/>
      </c>
      <c r="BN18" s="7" t="n">
        <v>0</v>
      </c>
      <c r="BO18" s="7">
        <f>BL18+BM18+BN18</f>
        <v/>
      </c>
      <c r="BP18" s="7" t="n">
        <v>1338.496721311476</v>
      </c>
      <c r="BQ18" s="7">
        <f>BO18/30*30</f>
        <v/>
      </c>
      <c r="BR18" s="7">
        <f>IFERROR(BL18/BE18,0)</f>
        <v/>
      </c>
    </row>
    <row r="19">
      <c r="A19" s="6" t="n">
        <v>9</v>
      </c>
      <c r="B19" s="6" t="inlineStr">
        <is>
          <t>2026-06-01</t>
        </is>
      </c>
      <c r="C19" s="6" t="inlineStr">
        <is>
          <t>МТ</t>
        </is>
      </c>
      <c r="D19" s="6" t="inlineStr">
        <is>
          <t>Ефремова Анастасия Евгеньевна</t>
        </is>
      </c>
      <c r="E19" s="7" t="n">
        <v>2850</v>
      </c>
      <c r="F19" s="7" t="n">
        <v>2</v>
      </c>
      <c r="G19" s="7" t="n">
        <v>0</v>
      </c>
      <c r="H19" s="7" t="n">
        <v>0</v>
      </c>
      <c r="I19" s="7" t="n">
        <v>0</v>
      </c>
      <c r="J19" s="7" t="n">
        <v>2</v>
      </c>
      <c r="K19" s="7">
        <f>ROUND(J19*BP19/100,0)*100</f>
        <v/>
      </c>
      <c r="L19" s="7" t="n">
        <v>0</v>
      </c>
      <c r="M19" s="7">
        <f>E19-K19</f>
        <v/>
      </c>
      <c r="N19" s="7" t="n">
        <v>0</v>
      </c>
      <c r="O19" s="7" t="n">
        <v>2760</v>
      </c>
      <c r="P19" s="7" t="n">
        <v>2</v>
      </c>
      <c r="Q19" s="7" t="n">
        <v>0</v>
      </c>
      <c r="R19" s="7" t="n">
        <v>0</v>
      </c>
      <c r="S19" s="7" t="n">
        <v>0</v>
      </c>
      <c r="T19" s="7" t="n">
        <v>2</v>
      </c>
      <c r="U19" s="7">
        <f>ROUND(T19*BP19/100,0)*100</f>
        <v/>
      </c>
      <c r="V19" s="7" t="n">
        <v>0</v>
      </c>
      <c r="W19" s="7">
        <f>O19-U19</f>
        <v/>
      </c>
      <c r="X19" s="7" t="n">
        <v>0</v>
      </c>
      <c r="Y19" s="7" t="n">
        <v>3856.5</v>
      </c>
      <c r="Z19" s="7" t="n">
        <v>3</v>
      </c>
      <c r="AA19" s="7" t="n">
        <v>0</v>
      </c>
      <c r="AB19" s="7" t="n">
        <v>0</v>
      </c>
      <c r="AC19" s="7" t="n">
        <v>0</v>
      </c>
      <c r="AD19" s="7" t="n">
        <v>2</v>
      </c>
      <c r="AE19" s="7">
        <f>ROUND(AD19*BP19/100,0)*100</f>
        <v/>
      </c>
      <c r="AF19" s="7" t="n">
        <v>0</v>
      </c>
      <c r="AG19" s="7">
        <f>Y19-AE19</f>
        <v/>
      </c>
      <c r="AH19" s="7" t="n">
        <v>0</v>
      </c>
      <c r="AI19" s="7" t="n">
        <v>0</v>
      </c>
      <c r="AJ19" s="7" t="n">
        <v>0</v>
      </c>
      <c r="AK19" s="7" t="n">
        <v>0</v>
      </c>
      <c r="AL19" s="7" t="n">
        <v>0</v>
      </c>
      <c r="AM19" s="7" t="n">
        <v>0</v>
      </c>
      <c r="AN19" s="7" t="n">
        <v>2</v>
      </c>
      <c r="AO19" s="7">
        <f>ROUND(AN19*BP19/100,0)*100</f>
        <v/>
      </c>
      <c r="AP19" s="7" t="n">
        <v>0</v>
      </c>
      <c r="AQ19" s="7">
        <f>AI19-AO19</f>
        <v/>
      </c>
      <c r="AR19" s="7" t="n">
        <v>0</v>
      </c>
      <c r="AS19" s="7" t="n">
        <v>0</v>
      </c>
      <c r="AT19" s="7" t="n">
        <v>0</v>
      </c>
      <c r="AU19" s="7" t="n">
        <v>890</v>
      </c>
      <c r="AV19" s="7" t="n">
        <v>1</v>
      </c>
      <c r="AW19" s="7" t="n">
        <v>0</v>
      </c>
      <c r="AX19" s="7" t="n">
        <v>1</v>
      </c>
      <c r="AY19" s="7">
        <f>ROUND(AX19*BP19/100,0)*100</f>
        <v/>
      </c>
      <c r="AZ19" s="7" t="n">
        <v>0</v>
      </c>
      <c r="BA19" s="7">
        <f>AS19-AY19</f>
        <v/>
      </c>
      <c r="BB19" s="7" t="n">
        <v>0</v>
      </c>
      <c r="BC19" s="6" t="n"/>
      <c r="BD19" s="7">
        <f>SUM(J19,T19,AD19,AN19,AX19)</f>
        <v/>
      </c>
      <c r="BE19" s="7">
        <f>SUM(F19,P19,Z19,AJ19,AT19)</f>
        <v/>
      </c>
      <c r="BF19" s="7">
        <f>SUM(N19,X19,AH19,AR19,BB19)</f>
        <v/>
      </c>
      <c r="BG19" s="7">
        <f>SUM(L19,V19,AF19,AP19,AZ19)</f>
        <v/>
      </c>
      <c r="BH19" s="7">
        <f>SUM(I19,S19,AC19,AM19,AW19)</f>
        <v/>
      </c>
      <c r="BI19" s="7" t="n">
        <v>0</v>
      </c>
      <c r="BJ19" s="7">
        <f>SUM(H19,R19,AB19,AL19,AV19)</f>
        <v/>
      </c>
      <c r="BK19" s="7">
        <f>SUM(K19,U19,AE19,AO19,AY19)</f>
        <v/>
      </c>
      <c r="BL19" s="7">
        <f>SUM(E19,O19,Y19,AI19,AS19)</f>
        <v/>
      </c>
      <c r="BM19" s="7">
        <f>SUM(G19,Q19,AA19,AK19,AU19)</f>
        <v/>
      </c>
      <c r="BN19" s="7" t="n">
        <v>0</v>
      </c>
      <c r="BO19" s="7">
        <f>BL19+BM19+BN19</f>
        <v/>
      </c>
      <c r="BP19" s="7" t="n">
        <v>1352.357142857143</v>
      </c>
      <c r="BQ19" s="7">
        <f>BO19/30*30</f>
        <v/>
      </c>
      <c r="BR19" s="7">
        <f>IFERROR(BL19/BE19,0)</f>
        <v/>
      </c>
    </row>
    <row r="20">
      <c r="A20" s="6" t="n">
        <v>10</v>
      </c>
      <c r="B20" s="6" t="inlineStr">
        <is>
          <t>2026-06-01</t>
        </is>
      </c>
      <c r="C20" s="6" t="inlineStr">
        <is>
          <t>МТ</t>
        </is>
      </c>
      <c r="D20" s="6" t="inlineStr">
        <is>
          <t>Карманов Павел Алексеевич</t>
        </is>
      </c>
      <c r="E20" s="7" t="n">
        <v>9790</v>
      </c>
      <c r="F20" s="7" t="n">
        <v>8</v>
      </c>
      <c r="G20" s="7" t="n">
        <v>4560</v>
      </c>
      <c r="H20" s="7" t="n">
        <v>7</v>
      </c>
      <c r="I20" s="7" t="n">
        <v>0</v>
      </c>
      <c r="J20" s="7" t="n">
        <v>18</v>
      </c>
      <c r="K20" s="7">
        <f>ROUND(J20*BP20/100,0)*100</f>
        <v/>
      </c>
      <c r="L20" s="7" t="n">
        <v>0</v>
      </c>
      <c r="M20" s="7">
        <f>E20-K20</f>
        <v/>
      </c>
      <c r="N20" s="7" t="n">
        <v>0</v>
      </c>
      <c r="O20" s="7" t="n">
        <v>8937.5</v>
      </c>
      <c r="P20" s="7" t="n">
        <v>7</v>
      </c>
      <c r="Q20" s="7" t="n">
        <v>6435</v>
      </c>
      <c r="R20" s="7" t="n">
        <v>10</v>
      </c>
      <c r="S20" s="7" t="n">
        <v>0</v>
      </c>
      <c r="T20" s="7" t="n">
        <v>18</v>
      </c>
      <c r="U20" s="7">
        <f>ROUND(T20*BP20/100,0)*100</f>
        <v/>
      </c>
      <c r="V20" s="7" t="n">
        <v>0</v>
      </c>
      <c r="W20" s="7">
        <f>O20-U20</f>
        <v/>
      </c>
      <c r="X20" s="7" t="n">
        <v>0</v>
      </c>
      <c r="Y20" s="7" t="n">
        <v>6327.5</v>
      </c>
      <c r="Z20" s="7" t="n">
        <v>5</v>
      </c>
      <c r="AA20" s="7" t="n">
        <v>4560</v>
      </c>
      <c r="AB20" s="7" t="n">
        <v>7</v>
      </c>
      <c r="AC20" s="7" t="n">
        <v>0</v>
      </c>
      <c r="AD20" s="7" t="n">
        <v>18</v>
      </c>
      <c r="AE20" s="7">
        <f>ROUND(AD20*BP20/100,0)*100</f>
        <v/>
      </c>
      <c r="AF20" s="7" t="n">
        <v>0</v>
      </c>
      <c r="AG20" s="7">
        <f>Y20-AE20</f>
        <v/>
      </c>
      <c r="AH20" s="7" t="n">
        <v>0</v>
      </c>
      <c r="AI20" s="7" t="n">
        <v>10260.5</v>
      </c>
      <c r="AJ20" s="7" t="n">
        <v>8</v>
      </c>
      <c r="AK20" s="7" t="n">
        <v>7500</v>
      </c>
      <c r="AL20" s="7" t="n">
        <v>12</v>
      </c>
      <c r="AM20" s="7" t="n">
        <v>0</v>
      </c>
      <c r="AN20" s="7" t="n">
        <v>18</v>
      </c>
      <c r="AO20" s="7">
        <f>ROUND(AN20*BP20/100,0)*100</f>
        <v/>
      </c>
      <c r="AP20" s="7" t="n">
        <v>0</v>
      </c>
      <c r="AQ20" s="7">
        <f>AI20-AO20</f>
        <v/>
      </c>
      <c r="AR20" s="7" t="n">
        <v>0</v>
      </c>
      <c r="AS20" s="7" t="n">
        <v>2515</v>
      </c>
      <c r="AT20" s="7" t="n">
        <v>2</v>
      </c>
      <c r="AU20" s="7" t="n">
        <v>3125</v>
      </c>
      <c r="AV20" s="7" t="n">
        <v>5</v>
      </c>
      <c r="AW20" s="7" t="n">
        <v>0</v>
      </c>
      <c r="AX20" s="7" t="n">
        <v>5</v>
      </c>
      <c r="AY20" s="7">
        <f>ROUND(AX20*BP20/100,0)*100</f>
        <v/>
      </c>
      <c r="AZ20" s="7" t="n">
        <v>0</v>
      </c>
      <c r="BA20" s="7">
        <f>AS20-AY20</f>
        <v/>
      </c>
      <c r="BB20" s="7" t="n">
        <v>0</v>
      </c>
      <c r="BC20" s="6" t="n"/>
      <c r="BD20" s="7">
        <f>SUM(J20,T20,AD20,AN20,AX20)</f>
        <v/>
      </c>
      <c r="BE20" s="7">
        <f>SUM(F20,P20,Z20,AJ20,AT20)</f>
        <v/>
      </c>
      <c r="BF20" s="7">
        <f>SUM(N20,X20,AH20,AR20,BB20)</f>
        <v/>
      </c>
      <c r="BG20" s="7">
        <f>SUM(L20,V20,AF20,AP20,AZ20)</f>
        <v/>
      </c>
      <c r="BH20" s="7">
        <f>SUM(I20,S20,AC20,AM20,AW20)</f>
        <v/>
      </c>
      <c r="BI20" s="7" t="n">
        <v>0</v>
      </c>
      <c r="BJ20" s="7">
        <f>SUM(H20,R20,AB20,AL20,AV20)</f>
        <v/>
      </c>
      <c r="BK20" s="7">
        <f>SUM(K20,U20,AE20,AO20,AY20)</f>
        <v/>
      </c>
      <c r="BL20" s="7">
        <f>SUM(E20,O20,Y20,AI20,AS20)</f>
        <v/>
      </c>
      <c r="BM20" s="7">
        <f>SUM(G20,Q20,AA20,AK20,AU20)</f>
        <v/>
      </c>
      <c r="BN20" s="7" t="n">
        <v>0</v>
      </c>
      <c r="BO20" s="7">
        <f>BL20+BM20+BN20</f>
        <v/>
      </c>
      <c r="BP20" s="7" t="n">
        <v>929.0370370370371</v>
      </c>
      <c r="BQ20" s="7">
        <f>BO20/30*30</f>
        <v/>
      </c>
      <c r="BR20" s="7">
        <f>IFERROR(BL20/BE20,0)</f>
        <v/>
      </c>
    </row>
    <row r="21">
      <c r="A21" s="6" t="n">
        <v>11</v>
      </c>
      <c r="B21" s="6" t="inlineStr">
        <is>
          <t>2026-01-02</t>
        </is>
      </c>
      <c r="C21" s="6" t="inlineStr">
        <is>
          <t>МТ</t>
        </is>
      </c>
      <c r="D21" s="6" t="inlineStr">
        <is>
          <t>Козырев Марк Романович</t>
        </is>
      </c>
      <c r="E21" s="7" t="n">
        <v>0</v>
      </c>
      <c r="F21" s="7" t="n">
        <v>0</v>
      </c>
      <c r="G21" s="7" t="n">
        <v>0</v>
      </c>
      <c r="H21" s="7" t="n">
        <v>0</v>
      </c>
      <c r="I21" s="7" t="n">
        <v>0</v>
      </c>
      <c r="J21" s="7" t="n">
        <v>15</v>
      </c>
      <c r="K21" s="7">
        <f>ROUND(J21*BP21/100,0)*100</f>
        <v/>
      </c>
      <c r="L21" s="7" t="n">
        <v>0</v>
      </c>
      <c r="M21" s="7">
        <f>E21-K21</f>
        <v/>
      </c>
      <c r="N21" s="7" t="n">
        <v>0</v>
      </c>
      <c r="O21" s="7" t="n">
        <v>0</v>
      </c>
      <c r="P21" s="7" t="n">
        <v>0</v>
      </c>
      <c r="Q21" s="7" t="n">
        <v>0</v>
      </c>
      <c r="R21" s="7" t="n">
        <v>0</v>
      </c>
      <c r="S21" s="7" t="n">
        <v>0</v>
      </c>
      <c r="T21" s="7" t="n">
        <v>15</v>
      </c>
      <c r="U21" s="7">
        <f>ROUND(T21*BP21/100,0)*100</f>
        <v/>
      </c>
      <c r="V21" s="7" t="n">
        <v>0</v>
      </c>
      <c r="W21" s="7">
        <f>O21-U21</f>
        <v/>
      </c>
      <c r="X21" s="7" t="n">
        <v>0</v>
      </c>
      <c r="Y21" s="7" t="n">
        <v>0</v>
      </c>
      <c r="Z21" s="7" t="n">
        <v>0</v>
      </c>
      <c r="AA21" s="7" t="n">
        <v>0</v>
      </c>
      <c r="AB21" s="7" t="n">
        <v>0</v>
      </c>
      <c r="AC21" s="7" t="n">
        <v>0</v>
      </c>
      <c r="AD21" s="7" t="n">
        <v>15</v>
      </c>
      <c r="AE21" s="7">
        <f>ROUND(AD21*BP21/100,0)*100</f>
        <v/>
      </c>
      <c r="AF21" s="7" t="n">
        <v>0</v>
      </c>
      <c r="AG21" s="7">
        <f>Y21-AE21</f>
        <v/>
      </c>
      <c r="AH21" s="7" t="n">
        <v>0</v>
      </c>
      <c r="AI21" s="7" t="n">
        <v>24200.75</v>
      </c>
      <c r="AJ21" s="7" t="n">
        <v>22</v>
      </c>
      <c r="AK21" s="7" t="n">
        <v>0</v>
      </c>
      <c r="AL21" s="7" t="n">
        <v>0</v>
      </c>
      <c r="AM21" s="7" t="n">
        <v>0</v>
      </c>
      <c r="AN21" s="7" t="n">
        <v>15</v>
      </c>
      <c r="AO21" s="7">
        <f>ROUND(AN21*BP21/100,0)*100</f>
        <v/>
      </c>
      <c r="AP21" s="7" t="n">
        <v>0</v>
      </c>
      <c r="AQ21" s="7">
        <f>AI21-AO21</f>
        <v/>
      </c>
      <c r="AR21" s="7" t="n">
        <v>0</v>
      </c>
      <c r="AS21" s="7" t="n">
        <v>3675</v>
      </c>
      <c r="AT21" s="7" t="n">
        <v>3</v>
      </c>
      <c r="AU21" s="7" t="n">
        <v>0</v>
      </c>
      <c r="AV21" s="7" t="n">
        <v>0</v>
      </c>
      <c r="AW21" s="7" t="n">
        <v>0</v>
      </c>
      <c r="AX21" s="7" t="n">
        <v>4</v>
      </c>
      <c r="AY21" s="7">
        <f>ROUND(AX21*BP21/100,0)*100</f>
        <v/>
      </c>
      <c r="AZ21" s="7" t="n">
        <v>0</v>
      </c>
      <c r="BA21" s="7">
        <f>AS21-AY21</f>
        <v/>
      </c>
      <c r="BB21" s="7" t="n">
        <v>0</v>
      </c>
      <c r="BC21" s="6" t="n"/>
      <c r="BD21" s="7">
        <f>SUM(J21,T21,AD21,AN21,AX21)</f>
        <v/>
      </c>
      <c r="BE21" s="7">
        <f>SUM(F21,P21,Z21,AJ21,AT21)</f>
        <v/>
      </c>
      <c r="BF21" s="7">
        <f>SUM(N21,X21,AH21,AR21,BB21)</f>
        <v/>
      </c>
      <c r="BG21" s="7">
        <f>SUM(L21,V21,AF21,AP21,AZ21)</f>
        <v/>
      </c>
      <c r="BH21" s="7">
        <f>SUM(I21,S21,AC21,AM21,AW21)</f>
        <v/>
      </c>
      <c r="BI21" s="7" t="n">
        <v>0</v>
      </c>
      <c r="BJ21" s="7">
        <f>SUM(H21,R21,AB21,AL21,AV21)</f>
        <v/>
      </c>
      <c r="BK21" s="7">
        <f>SUM(K21,U21,AE21,AO21,AY21)</f>
        <v/>
      </c>
      <c r="BL21" s="7">
        <f>SUM(E21,O21,Y21,AI21,AS21)</f>
        <v/>
      </c>
      <c r="BM21" s="7">
        <f>SUM(G21,Q21,AA21,AK21,AU21)</f>
        <v/>
      </c>
      <c r="BN21" s="7" t="n">
        <v>0</v>
      </c>
      <c r="BO21" s="7">
        <f>BL21+BM21+BN21</f>
        <v/>
      </c>
      <c r="BP21" s="7" t="n">
        <v>1177.039772727273</v>
      </c>
      <c r="BQ21" s="7">
        <f>BO21/30*30</f>
        <v/>
      </c>
      <c r="BR21" s="7">
        <f>IFERROR(BL21/BE21,0)</f>
        <v/>
      </c>
    </row>
    <row r="22">
      <c r="A22" s="6" t="n">
        <v>12</v>
      </c>
      <c r="B22" s="6" t="inlineStr">
        <is>
          <t>2026-06-01</t>
        </is>
      </c>
      <c r="C22" s="6" t="inlineStr">
        <is>
          <t>ТВК</t>
        </is>
      </c>
      <c r="D22" s="6" t="inlineStr">
        <is>
          <t>Ондрак Елена Сергеевна</t>
        </is>
      </c>
      <c r="E22" s="7" t="n">
        <v>52753.75</v>
      </c>
      <c r="F22" s="7" t="n">
        <v>34</v>
      </c>
      <c r="G22" s="7" t="n">
        <v>0</v>
      </c>
      <c r="H22" s="7" t="n">
        <v>0</v>
      </c>
      <c r="I22" s="7" t="n">
        <v>0</v>
      </c>
      <c r="J22" s="7" t="n">
        <v>42</v>
      </c>
      <c r="K22" s="7">
        <f>ROUND(J22*BP22/100,0)*100</f>
        <v/>
      </c>
      <c r="L22" s="7" t="n">
        <v>0</v>
      </c>
      <c r="M22" s="7">
        <f>E22-K22</f>
        <v/>
      </c>
      <c r="N22" s="7" t="n">
        <v>1</v>
      </c>
      <c r="O22" s="7" t="n">
        <v>44475</v>
      </c>
      <c r="P22" s="7" t="n">
        <v>29</v>
      </c>
      <c r="Q22" s="7" t="n">
        <v>0</v>
      </c>
      <c r="R22" s="7" t="n">
        <v>0</v>
      </c>
      <c r="S22" s="7" t="n">
        <v>0</v>
      </c>
      <c r="T22" s="7" t="n">
        <v>42</v>
      </c>
      <c r="U22" s="7">
        <f>ROUND(T22*BP22/100,0)*100</f>
        <v/>
      </c>
      <c r="V22" s="7" t="n">
        <v>0</v>
      </c>
      <c r="W22" s="7">
        <f>O22-U22</f>
        <v/>
      </c>
      <c r="X22" s="7" t="n">
        <v>1</v>
      </c>
      <c r="Y22" s="7" t="n">
        <v>54136.25</v>
      </c>
      <c r="Z22" s="7" t="n">
        <v>36</v>
      </c>
      <c r="AA22" s="7" t="n">
        <v>0</v>
      </c>
      <c r="AB22" s="7" t="n">
        <v>0</v>
      </c>
      <c r="AC22" s="7" t="n">
        <v>0</v>
      </c>
      <c r="AD22" s="7" t="n">
        <v>42</v>
      </c>
      <c r="AE22" s="7">
        <f>ROUND(AD22*BP22/100,0)*100</f>
        <v/>
      </c>
      <c r="AF22" s="7" t="n">
        <v>0</v>
      </c>
      <c r="AG22" s="7">
        <f>Y22-AE22</f>
        <v/>
      </c>
      <c r="AH22" s="7" t="n">
        <v>1</v>
      </c>
      <c r="AI22" s="7" t="n">
        <v>38121.25</v>
      </c>
      <c r="AJ22" s="7" t="n">
        <v>26</v>
      </c>
      <c r="AK22" s="7" t="n">
        <v>0</v>
      </c>
      <c r="AL22" s="7" t="n">
        <v>0</v>
      </c>
      <c r="AM22" s="7" t="n">
        <v>0</v>
      </c>
      <c r="AN22" s="7" t="n">
        <v>42</v>
      </c>
      <c r="AO22" s="7">
        <f>ROUND(AN22*BP22/100,0)*100</f>
        <v/>
      </c>
      <c r="AP22" s="7" t="n">
        <v>0</v>
      </c>
      <c r="AQ22" s="7">
        <f>AI22-AO22</f>
        <v/>
      </c>
      <c r="AR22" s="7" t="n">
        <v>0</v>
      </c>
      <c r="AS22" s="7" t="n">
        <v>15962.5</v>
      </c>
      <c r="AT22" s="7" t="n">
        <v>10</v>
      </c>
      <c r="AU22" s="7" t="n">
        <v>0</v>
      </c>
      <c r="AV22" s="7" t="n">
        <v>0</v>
      </c>
      <c r="AW22" s="7" t="n">
        <v>0</v>
      </c>
      <c r="AX22" s="7" t="n">
        <v>12</v>
      </c>
      <c r="AY22" s="7">
        <f>ROUND(AX22*BP22/100,0)*100</f>
        <v/>
      </c>
      <c r="AZ22" s="7" t="n">
        <v>0</v>
      </c>
      <c r="BA22" s="7">
        <f>AS22-AY22</f>
        <v/>
      </c>
      <c r="BB22" s="7" t="n">
        <v>0</v>
      </c>
      <c r="BC22" s="6" t="n"/>
      <c r="BD22" s="7">
        <f>SUM(J22,T22,AD22,AN22,AX22)</f>
        <v/>
      </c>
      <c r="BE22" s="7">
        <f>SUM(F22,P22,Z22,AJ22,AT22)</f>
        <v/>
      </c>
      <c r="BF22" s="7">
        <f>SUM(N22,X22,AH22,AR22,BB22)</f>
        <v/>
      </c>
      <c r="BG22" s="7">
        <f>SUM(L22,V22,AF22,AP22,AZ22)</f>
        <v/>
      </c>
      <c r="BH22" s="7">
        <f>SUM(I22,S22,AC22,AM22,AW22)</f>
        <v/>
      </c>
      <c r="BI22" s="7" t="n">
        <v>0</v>
      </c>
      <c r="BJ22" s="7">
        <f>SUM(H22,R22,AB22,AL22,AV22)</f>
        <v/>
      </c>
      <c r="BK22" s="7">
        <f>SUM(K22,U22,AE22,AO22,AY22)</f>
        <v/>
      </c>
      <c r="BL22" s="7">
        <f>SUM(E22,O22,Y22,AI22,AS22)</f>
        <v/>
      </c>
      <c r="BM22" s="7">
        <f>SUM(G22,Q22,AA22,AK22,AU22)</f>
        <v/>
      </c>
      <c r="BN22" s="7" t="n">
        <v>0</v>
      </c>
      <c r="BO22" s="7">
        <f>BL22+BM22+BN22</f>
        <v/>
      </c>
      <c r="BP22" s="7" t="n">
        <v>1526.700819672131</v>
      </c>
      <c r="BQ22" s="7">
        <f>BO22/30*30</f>
        <v/>
      </c>
      <c r="BR22" s="7">
        <f>IFERROR(BL22/BE22,0)</f>
        <v/>
      </c>
    </row>
    <row r="23">
      <c r="A23" s="6" t="n">
        <v>13</v>
      </c>
      <c r="B23" s="6" t="inlineStr">
        <is>
          <t>2026-06-01</t>
        </is>
      </c>
      <c r="C23" s="6" t="inlineStr">
        <is>
          <t>ПТ</t>
        </is>
      </c>
      <c r="D23" s="6" t="inlineStr">
        <is>
          <t>Рычков Евгений Викторович</t>
        </is>
      </c>
      <c r="E23" s="7" t="n">
        <v>15078.5</v>
      </c>
      <c r="F23" s="7" t="n">
        <v>16</v>
      </c>
      <c r="G23" s="7" t="n">
        <v>0</v>
      </c>
      <c r="H23" s="7" t="n">
        <v>0</v>
      </c>
      <c r="I23" s="7" t="n">
        <v>2</v>
      </c>
      <c r="J23" s="7" t="n">
        <v>29</v>
      </c>
      <c r="K23" s="7">
        <f>ROUND(J23*BP23/100,0)*100</f>
        <v/>
      </c>
      <c r="L23" s="7" t="n">
        <v>0</v>
      </c>
      <c r="M23" s="7">
        <f>E23-K23</f>
        <v/>
      </c>
      <c r="N23" s="7" t="n">
        <v>1</v>
      </c>
      <c r="O23" s="7" t="n">
        <v>15188</v>
      </c>
      <c r="P23" s="7" t="n">
        <v>15</v>
      </c>
      <c r="Q23" s="7" t="n">
        <v>1480</v>
      </c>
      <c r="R23" s="7" t="n">
        <v>2</v>
      </c>
      <c r="S23" s="7" t="n">
        <v>0</v>
      </c>
      <c r="T23" s="7" t="n">
        <v>29</v>
      </c>
      <c r="U23" s="7">
        <f>ROUND(T23*BP23/100,0)*100</f>
        <v/>
      </c>
      <c r="V23" s="7" t="n">
        <v>0</v>
      </c>
      <c r="W23" s="7">
        <f>O23-U23</f>
        <v/>
      </c>
      <c r="X23" s="7" t="n">
        <v>1</v>
      </c>
      <c r="Y23" s="7" t="n">
        <v>17687.5</v>
      </c>
      <c r="Z23" s="7" t="n">
        <v>18</v>
      </c>
      <c r="AA23" s="7" t="n">
        <v>0</v>
      </c>
      <c r="AB23" s="7" t="n">
        <v>0</v>
      </c>
      <c r="AC23" s="7" t="n">
        <v>1</v>
      </c>
      <c r="AD23" s="7" t="n">
        <v>29</v>
      </c>
      <c r="AE23" s="7">
        <f>ROUND(AD23*BP23/100,0)*100</f>
        <v/>
      </c>
      <c r="AF23" s="7" t="n">
        <v>0</v>
      </c>
      <c r="AG23" s="7">
        <f>Y23-AE23</f>
        <v/>
      </c>
      <c r="AH23" s="7" t="n">
        <v>0</v>
      </c>
      <c r="AI23" s="7" t="n">
        <v>25532.5</v>
      </c>
      <c r="AJ23" s="7" t="n">
        <v>25</v>
      </c>
      <c r="AK23" s="7" t="n">
        <v>0</v>
      </c>
      <c r="AL23" s="7" t="n">
        <v>0</v>
      </c>
      <c r="AM23" s="7" t="n">
        <v>4</v>
      </c>
      <c r="AN23" s="7" t="n">
        <v>29</v>
      </c>
      <c r="AO23" s="7">
        <f>ROUND(AN23*BP23/100,0)*100</f>
        <v/>
      </c>
      <c r="AP23" s="7" t="n">
        <v>0</v>
      </c>
      <c r="AQ23" s="7">
        <f>AI23-AO23</f>
        <v/>
      </c>
      <c r="AR23" s="7" t="n">
        <v>2</v>
      </c>
      <c r="AS23" s="7" t="n">
        <v>4430.5</v>
      </c>
      <c r="AT23" s="7" t="n">
        <v>4</v>
      </c>
      <c r="AU23" s="7" t="n">
        <v>0</v>
      </c>
      <c r="AV23" s="7" t="n">
        <v>0</v>
      </c>
      <c r="AW23" s="7" t="n">
        <v>0</v>
      </c>
      <c r="AX23" s="7" t="n">
        <v>8</v>
      </c>
      <c r="AY23" s="7">
        <f>ROUND(AX23*BP23/100,0)*100</f>
        <v/>
      </c>
      <c r="AZ23" s="7" t="n">
        <v>0</v>
      </c>
      <c r="BA23" s="7">
        <f>AS23-AY23</f>
        <v/>
      </c>
      <c r="BB23" s="7" t="n">
        <v>0</v>
      </c>
      <c r="BC23" s="6" t="n"/>
      <c r="BD23" s="7">
        <f>SUM(J23,T23,AD23,AN23,AX23)</f>
        <v/>
      </c>
      <c r="BE23" s="7">
        <f>SUM(F23,P23,Z23,AJ23,AT23)</f>
        <v/>
      </c>
      <c r="BF23" s="7">
        <f>SUM(N23,X23,AH23,AR23,BB23)</f>
        <v/>
      </c>
      <c r="BG23" s="7">
        <f>SUM(L23,V23,AF23,AP23,AZ23)</f>
        <v/>
      </c>
      <c r="BH23" s="7">
        <f>SUM(I23,S23,AC23,AM23,AW23)</f>
        <v/>
      </c>
      <c r="BI23" s="7" t="n">
        <v>0</v>
      </c>
      <c r="BJ23" s="7">
        <f>SUM(H23,R23,AB23,AL23,AV23)</f>
        <v/>
      </c>
      <c r="BK23" s="7">
        <f>SUM(K23,U23,AE23,AO23,AY23)</f>
        <v/>
      </c>
      <c r="BL23" s="7">
        <f>SUM(E23,O23,Y23,AI23,AS23)</f>
        <v/>
      </c>
      <c r="BM23" s="7">
        <f>SUM(G23,Q23,AA23,AK23,AU23)</f>
        <v/>
      </c>
      <c r="BN23" s="7" t="n">
        <v>0</v>
      </c>
      <c r="BO23" s="7">
        <f>BL23+BM23+BN23</f>
        <v/>
      </c>
      <c r="BP23" s="7" t="n">
        <v>919.5174418604652</v>
      </c>
      <c r="BQ23" s="7">
        <f>BO23/30*30</f>
        <v/>
      </c>
      <c r="BR23" s="7">
        <f>IFERROR(BL23/BE23,0)</f>
        <v/>
      </c>
    </row>
    <row r="24">
      <c r="A24" s="6" t="n">
        <v>14</v>
      </c>
      <c r="B24" s="6" t="inlineStr">
        <is>
          <t>2026-06-01</t>
        </is>
      </c>
      <c r="C24" s="6" t="inlineStr">
        <is>
          <t>ПТ</t>
        </is>
      </c>
      <c r="D24" s="6" t="inlineStr">
        <is>
          <t>Сафенрейдер Алексей Сергеевич</t>
        </is>
      </c>
      <c r="E24" s="7" t="n">
        <v>5632.5</v>
      </c>
      <c r="F24" s="7" t="n">
        <v>5</v>
      </c>
      <c r="G24" s="7" t="n">
        <v>0</v>
      </c>
      <c r="H24" s="7" t="n">
        <v>0</v>
      </c>
      <c r="I24" s="7" t="n">
        <v>1</v>
      </c>
      <c r="J24" s="7" t="n">
        <v>9</v>
      </c>
      <c r="K24" s="7">
        <f>ROUND(J24*BP24/100,0)*100</f>
        <v/>
      </c>
      <c r="L24" s="7" t="n">
        <v>0</v>
      </c>
      <c r="M24" s="7">
        <f>E24-K24</f>
        <v/>
      </c>
      <c r="N24" s="7" t="n">
        <v>1</v>
      </c>
      <c r="O24" s="7" t="n">
        <v>7791</v>
      </c>
      <c r="P24" s="7" t="n">
        <v>7</v>
      </c>
      <c r="Q24" s="7" t="n">
        <v>0</v>
      </c>
      <c r="R24" s="7" t="n">
        <v>0</v>
      </c>
      <c r="S24" s="7" t="n">
        <v>0</v>
      </c>
      <c r="T24" s="7" t="n">
        <v>9</v>
      </c>
      <c r="U24" s="7">
        <f>ROUND(T24*BP24/100,0)*100</f>
        <v/>
      </c>
      <c r="V24" s="7" t="n">
        <v>0</v>
      </c>
      <c r="W24" s="7">
        <f>O24-U24</f>
        <v/>
      </c>
      <c r="X24" s="7" t="n">
        <v>1</v>
      </c>
      <c r="Y24" s="7" t="n">
        <v>7723</v>
      </c>
      <c r="Z24" s="7" t="n">
        <v>7</v>
      </c>
      <c r="AA24" s="7" t="n">
        <v>0</v>
      </c>
      <c r="AB24" s="7" t="n">
        <v>0</v>
      </c>
      <c r="AC24" s="7" t="n">
        <v>0</v>
      </c>
      <c r="AD24" s="7" t="n">
        <v>9</v>
      </c>
      <c r="AE24" s="7">
        <f>ROUND(AD24*BP24/100,0)*100</f>
        <v/>
      </c>
      <c r="AF24" s="7" t="n">
        <v>0</v>
      </c>
      <c r="AG24" s="7">
        <f>Y24-AE24</f>
        <v/>
      </c>
      <c r="AH24" s="7" t="n">
        <v>0</v>
      </c>
      <c r="AI24" s="7" t="n">
        <v>8884.5</v>
      </c>
      <c r="AJ24" s="7" t="n">
        <v>8</v>
      </c>
      <c r="AK24" s="7" t="n">
        <v>0</v>
      </c>
      <c r="AL24" s="7" t="n">
        <v>0</v>
      </c>
      <c r="AM24" s="7" t="n">
        <v>0</v>
      </c>
      <c r="AN24" s="7" t="n">
        <v>9</v>
      </c>
      <c r="AO24" s="7">
        <f>ROUND(AN24*BP24/100,0)*100</f>
        <v/>
      </c>
      <c r="AP24" s="7" t="n">
        <v>0</v>
      </c>
      <c r="AQ24" s="7">
        <f>AI24-AO24</f>
        <v/>
      </c>
      <c r="AR24" s="7" t="n">
        <v>0</v>
      </c>
      <c r="AS24" s="7" t="n">
        <v>4402.5</v>
      </c>
      <c r="AT24" s="7" t="n">
        <v>4</v>
      </c>
      <c r="AU24" s="7" t="n">
        <v>0</v>
      </c>
      <c r="AV24" s="7" t="n">
        <v>0</v>
      </c>
      <c r="AW24" s="7" t="n">
        <v>0</v>
      </c>
      <c r="AX24" s="7" t="n">
        <v>3</v>
      </c>
      <c r="AY24" s="7">
        <f>ROUND(AX24*BP24/100,0)*100</f>
        <v/>
      </c>
      <c r="AZ24" s="7" t="n">
        <v>0</v>
      </c>
      <c r="BA24" s="7">
        <f>AS24-AY24</f>
        <v/>
      </c>
      <c r="BB24" s="7" t="n">
        <v>0</v>
      </c>
      <c r="BC24" s="6" t="n"/>
      <c r="BD24" s="7">
        <f>SUM(J24,T24,AD24,AN24,AX24)</f>
        <v/>
      </c>
      <c r="BE24" s="7">
        <f>SUM(F24,P24,Z24,AJ24,AT24)</f>
        <v/>
      </c>
      <c r="BF24" s="7">
        <f>SUM(N24,X24,AH24,AR24,BB24)</f>
        <v/>
      </c>
      <c r="BG24" s="7">
        <f>SUM(L24,V24,AF24,AP24,AZ24)</f>
        <v/>
      </c>
      <c r="BH24" s="7">
        <f>SUM(I24,S24,AC24,AM24,AW24)</f>
        <v/>
      </c>
      <c r="BI24" s="7" t="n">
        <v>0</v>
      </c>
      <c r="BJ24" s="7">
        <f>SUM(H24,R24,AB24,AL24,AV24)</f>
        <v/>
      </c>
      <c r="BK24" s="7">
        <f>SUM(K24,U24,AE24,AO24,AY24)</f>
        <v/>
      </c>
      <c r="BL24" s="7">
        <f>SUM(E24,O24,Y24,AI24,AS24)</f>
        <v/>
      </c>
      <c r="BM24" s="7">
        <f>SUM(G24,Q24,AA24,AK24,AU24)</f>
        <v/>
      </c>
      <c r="BN24" s="7" t="n">
        <v>0</v>
      </c>
      <c r="BO24" s="7">
        <f>BL24+BM24+BN24</f>
        <v/>
      </c>
      <c r="BP24" s="7" t="n">
        <v>1095.165384615385</v>
      </c>
      <c r="BQ24" s="7">
        <f>BO24/30*30</f>
        <v/>
      </c>
      <c r="BR24" s="7">
        <f>IFERROR(BL24/BE24,0)</f>
        <v/>
      </c>
    </row>
    <row r="25">
      <c r="A25" s="6" t="n">
        <v>15</v>
      </c>
      <c r="B25" s="6" t="inlineStr">
        <is>
          <t>2026-06-01</t>
        </is>
      </c>
      <c r="C25" s="6" t="inlineStr">
        <is>
          <t>МТ</t>
        </is>
      </c>
      <c r="D25" s="6" t="inlineStr">
        <is>
          <t>Чертыков Максим Васильевич</t>
        </is>
      </c>
      <c r="E25" s="7" t="n">
        <v>6214</v>
      </c>
      <c r="F25" s="7" t="n">
        <v>5</v>
      </c>
      <c r="G25" s="7" t="n">
        <v>0</v>
      </c>
      <c r="H25" s="7" t="n">
        <v>0</v>
      </c>
      <c r="I25" s="7" t="n">
        <v>0</v>
      </c>
      <c r="J25" s="7" t="n">
        <v>5</v>
      </c>
      <c r="K25" s="7">
        <f>ROUND(J25*BP25/100,0)*100</f>
        <v/>
      </c>
      <c r="L25" s="7" t="n">
        <v>0</v>
      </c>
      <c r="M25" s="7">
        <f>E25-K25</f>
        <v/>
      </c>
      <c r="N25" s="7" t="n">
        <v>0</v>
      </c>
      <c r="O25" s="7" t="n">
        <v>4919</v>
      </c>
      <c r="P25" s="7" t="n">
        <v>4</v>
      </c>
      <c r="Q25" s="7" t="n">
        <v>0</v>
      </c>
      <c r="R25" s="7" t="n">
        <v>0</v>
      </c>
      <c r="S25" s="7" t="n">
        <v>0</v>
      </c>
      <c r="T25" s="7" t="n">
        <v>5</v>
      </c>
      <c r="U25" s="7">
        <f>ROUND(T25*BP25/100,0)*100</f>
        <v/>
      </c>
      <c r="V25" s="7" t="n">
        <v>0</v>
      </c>
      <c r="W25" s="7">
        <f>O25-U25</f>
        <v/>
      </c>
      <c r="X25" s="7" t="n">
        <v>0</v>
      </c>
      <c r="Y25" s="7" t="n">
        <v>4919</v>
      </c>
      <c r="Z25" s="7" t="n">
        <v>4</v>
      </c>
      <c r="AA25" s="7" t="n">
        <v>0</v>
      </c>
      <c r="AB25" s="7" t="n">
        <v>0</v>
      </c>
      <c r="AC25" s="7" t="n">
        <v>0</v>
      </c>
      <c r="AD25" s="7" t="n">
        <v>5</v>
      </c>
      <c r="AE25" s="7">
        <f>ROUND(AD25*BP25/100,0)*100</f>
        <v/>
      </c>
      <c r="AF25" s="7" t="n">
        <v>0</v>
      </c>
      <c r="AG25" s="7">
        <f>Y25-AE25</f>
        <v/>
      </c>
      <c r="AH25" s="7" t="n">
        <v>0</v>
      </c>
      <c r="AI25" s="7" t="n">
        <v>5049.5</v>
      </c>
      <c r="AJ25" s="7" t="n">
        <v>4</v>
      </c>
      <c r="AK25" s="7" t="n">
        <v>0</v>
      </c>
      <c r="AL25" s="7" t="n">
        <v>0</v>
      </c>
      <c r="AM25" s="7" t="n">
        <v>1</v>
      </c>
      <c r="AN25" s="7" t="n">
        <v>5</v>
      </c>
      <c r="AO25" s="7">
        <f>ROUND(AN25*BP25/100,0)*100</f>
        <v/>
      </c>
      <c r="AP25" s="7" t="n">
        <v>0</v>
      </c>
      <c r="AQ25" s="7">
        <f>AI25-AO25</f>
        <v/>
      </c>
      <c r="AR25" s="7" t="n">
        <v>0</v>
      </c>
      <c r="AS25" s="7" t="n">
        <v>1295</v>
      </c>
      <c r="AT25" s="7" t="n">
        <v>2</v>
      </c>
      <c r="AU25" s="7" t="n">
        <v>0</v>
      </c>
      <c r="AV25" s="7" t="n">
        <v>0</v>
      </c>
      <c r="AW25" s="7" t="n">
        <v>0</v>
      </c>
      <c r="AX25" s="7" t="n">
        <v>2</v>
      </c>
      <c r="AY25" s="7">
        <f>ROUND(AX25*BP25/100,0)*100</f>
        <v/>
      </c>
      <c r="AZ25" s="7" t="n">
        <v>0</v>
      </c>
      <c r="BA25" s="7">
        <f>AS25-AY25</f>
        <v/>
      </c>
      <c r="BB25" s="7" t="n">
        <v>0</v>
      </c>
      <c r="BC25" s="6" t="n"/>
      <c r="BD25" s="7">
        <f>SUM(J25,T25,AD25,AN25,AX25)</f>
        <v/>
      </c>
      <c r="BE25" s="7">
        <f>SUM(F25,P25,Z25,AJ25,AT25)</f>
        <v/>
      </c>
      <c r="BF25" s="7">
        <f>SUM(N25,X25,AH25,AR25,BB25)</f>
        <v/>
      </c>
      <c r="BG25" s="7">
        <f>SUM(L25,V25,AF25,AP25,AZ25)</f>
        <v/>
      </c>
      <c r="BH25" s="7">
        <f>SUM(I25,S25,AC25,AM25,AW25)</f>
        <v/>
      </c>
      <c r="BI25" s="7" t="n">
        <v>0</v>
      </c>
      <c r="BJ25" s="7">
        <f>SUM(H25,R25,AB25,AL25,AV25)</f>
        <v/>
      </c>
      <c r="BK25" s="7">
        <f>SUM(K25,U25,AE25,AO25,AY25)</f>
        <v/>
      </c>
      <c r="BL25" s="7">
        <f>SUM(E25,O25,Y25,AI25,AS25)</f>
        <v/>
      </c>
      <c r="BM25" s="7">
        <f>SUM(G25,Q25,AA25,AK25,AU25)</f>
        <v/>
      </c>
      <c r="BN25" s="7" t="n">
        <v>0</v>
      </c>
      <c r="BO25" s="7">
        <f>BL25+BM25+BN25</f>
        <v/>
      </c>
      <c r="BP25" s="7" t="n">
        <v>1246.0625</v>
      </c>
      <c r="BQ25" s="7">
        <f>BO25/30*30</f>
        <v/>
      </c>
      <c r="BR25" s="7">
        <f>IFERROR(BL25/BE25,0)</f>
        <v/>
      </c>
    </row>
    <row r="26">
      <c r="A26" s="8" t="n"/>
      <c r="B26" s="8" t="n"/>
      <c r="C26" s="8" t="n"/>
      <c r="D26" s="8" t="inlineStr">
        <is>
          <t>Итого ТЗ</t>
        </is>
      </c>
      <c r="E26" s="9">
        <f>SUM(E17:E25)</f>
        <v/>
      </c>
      <c r="F26" s="9">
        <f>SUM(F17:F25)</f>
        <v/>
      </c>
      <c r="G26" s="9">
        <f>SUM(G17:G25)</f>
        <v/>
      </c>
      <c r="H26" s="9">
        <f>SUM(H17:H25)</f>
        <v/>
      </c>
      <c r="I26" s="9">
        <f>SUM(I17:I25)</f>
        <v/>
      </c>
      <c r="J26" s="9">
        <f>SUM(J17:J25)</f>
        <v/>
      </c>
      <c r="K26" s="9">
        <f>SUM(K17:K25)</f>
        <v/>
      </c>
      <c r="L26" s="9">
        <f>SUM(L17:L25)</f>
        <v/>
      </c>
      <c r="M26" s="9">
        <f>SUM(M17:M25)</f>
        <v/>
      </c>
      <c r="N26" s="9">
        <f>SUM(N17:N25)</f>
        <v/>
      </c>
      <c r="O26" s="9">
        <f>SUM(O17:O25)</f>
        <v/>
      </c>
      <c r="P26" s="9">
        <f>SUM(P17:P25)</f>
        <v/>
      </c>
      <c r="Q26" s="9">
        <f>SUM(Q17:Q25)</f>
        <v/>
      </c>
      <c r="R26" s="9">
        <f>SUM(R17:R25)</f>
        <v/>
      </c>
      <c r="S26" s="9">
        <f>SUM(S17:S25)</f>
        <v/>
      </c>
      <c r="T26" s="9">
        <f>SUM(T17:T25)</f>
        <v/>
      </c>
      <c r="U26" s="9">
        <f>SUM(U17:U25)</f>
        <v/>
      </c>
      <c r="V26" s="9">
        <f>SUM(V17:V25)</f>
        <v/>
      </c>
      <c r="W26" s="9">
        <f>SUM(W17:W25)</f>
        <v/>
      </c>
      <c r="X26" s="9">
        <f>SUM(X17:X25)</f>
        <v/>
      </c>
      <c r="Y26" s="9">
        <f>SUM(Y17:Y25)</f>
        <v/>
      </c>
      <c r="Z26" s="9">
        <f>SUM(Z17:Z25)</f>
        <v/>
      </c>
      <c r="AA26" s="9">
        <f>SUM(AA17:AA25)</f>
        <v/>
      </c>
      <c r="AB26" s="9">
        <f>SUM(AB17:AB25)</f>
        <v/>
      </c>
      <c r="AC26" s="9">
        <f>SUM(AC17:AC25)</f>
        <v/>
      </c>
      <c r="AD26" s="9">
        <f>SUM(AD17:AD25)</f>
        <v/>
      </c>
      <c r="AE26" s="9">
        <f>SUM(AE17:AE25)</f>
        <v/>
      </c>
      <c r="AF26" s="9">
        <f>SUM(AF17:AF25)</f>
        <v/>
      </c>
      <c r="AG26" s="9">
        <f>SUM(AG17:AG25)</f>
        <v/>
      </c>
      <c r="AH26" s="9">
        <f>SUM(AH17:AH25)</f>
        <v/>
      </c>
      <c r="AI26" s="9">
        <f>SUM(AI17:AI25)</f>
        <v/>
      </c>
      <c r="AJ26" s="9">
        <f>SUM(AJ17:AJ25)</f>
        <v/>
      </c>
      <c r="AK26" s="9">
        <f>SUM(AK17:AK25)</f>
        <v/>
      </c>
      <c r="AL26" s="9">
        <f>SUM(AL17:AL25)</f>
        <v/>
      </c>
      <c r="AM26" s="9">
        <f>SUM(AM17:AM25)</f>
        <v/>
      </c>
      <c r="AN26" s="9">
        <f>SUM(AN17:AN25)</f>
        <v/>
      </c>
      <c r="AO26" s="9">
        <f>SUM(AO17:AO25)</f>
        <v/>
      </c>
      <c r="AP26" s="9">
        <f>SUM(AP17:AP25)</f>
        <v/>
      </c>
      <c r="AQ26" s="9">
        <f>SUM(AQ17:AQ25)</f>
        <v/>
      </c>
      <c r="AR26" s="9">
        <f>SUM(AR17:AR25)</f>
        <v/>
      </c>
      <c r="AS26" s="9">
        <f>SUM(AS17:AS25)</f>
        <v/>
      </c>
      <c r="AT26" s="9">
        <f>SUM(AT17:AT25)</f>
        <v/>
      </c>
      <c r="AU26" s="9">
        <f>SUM(AU17:AU25)</f>
        <v/>
      </c>
      <c r="AV26" s="9">
        <f>SUM(AV17:AV25)</f>
        <v/>
      </c>
      <c r="AW26" s="9">
        <f>SUM(AW17:AW25)</f>
        <v/>
      </c>
      <c r="AX26" s="9">
        <f>SUM(AX17:AX25)</f>
        <v/>
      </c>
      <c r="AY26" s="9">
        <f>SUM(AY17:AY25)</f>
        <v/>
      </c>
      <c r="AZ26" s="9">
        <f>SUM(AZ17:AZ25)</f>
        <v/>
      </c>
      <c r="BA26" s="9">
        <f>SUM(BA17:BA25)</f>
        <v/>
      </c>
      <c r="BB26" s="9">
        <f>SUM(BB17:BB25)</f>
        <v/>
      </c>
      <c r="BC26" s="9">
        <f>SUM(BC17:BC25)</f>
        <v/>
      </c>
      <c r="BD26" s="9">
        <f>SUM(BD17:BD25)</f>
        <v/>
      </c>
      <c r="BE26" s="9">
        <f>SUM(BE17:BE25)</f>
        <v/>
      </c>
      <c r="BF26" s="9">
        <f>SUM(BF17:BF25)</f>
        <v/>
      </c>
      <c r="BG26" s="9">
        <f>SUM(BG17:BG25)</f>
        <v/>
      </c>
      <c r="BH26" s="9">
        <f>SUM(BH17:BH25)</f>
        <v/>
      </c>
      <c r="BI26" s="9">
        <f>SUM(BI17:BI25)</f>
        <v/>
      </c>
      <c r="BJ26" s="9">
        <f>SUM(BJ17:BJ25)</f>
        <v/>
      </c>
      <c r="BK26" s="9">
        <f>SUM(BK17:BK25)</f>
        <v/>
      </c>
      <c r="BL26" s="9">
        <f>SUM(BL17:BL25)</f>
        <v/>
      </c>
      <c r="BM26" s="9">
        <f>SUM(BM17:BM25)</f>
        <v/>
      </c>
      <c r="BN26" s="9">
        <f>SUM(BN17:BN25)</f>
        <v/>
      </c>
      <c r="BO26" s="9">
        <f>SUM(BO17:BO25)</f>
        <v/>
      </c>
      <c r="BP26" s="9">
        <f>IFERROR(BK26/BD26,0)</f>
        <v/>
      </c>
      <c r="BQ26" s="9">
        <f>BO26/30*30</f>
        <v/>
      </c>
      <c r="BR26" s="9">
        <f>IFERROR(BL26/BE26,0)</f>
        <v/>
      </c>
    </row>
    <row r="28">
      <c r="A28" s="5" t="n"/>
      <c r="B28" s="5" t="n"/>
      <c r="C28" s="5" t="n"/>
      <c r="D28" s="5" t="inlineStr">
        <is>
          <t>ГРУППОВЫЕ ПРОГРАММЫ</t>
        </is>
      </c>
      <c r="E28" s="5" t="n"/>
      <c r="F28" s="5" t="n"/>
      <c r="G28" s="5" t="n"/>
      <c r="H28" s="5" t="n"/>
      <c r="I28" s="5" t="n"/>
      <c r="J28" s="5" t="n"/>
      <c r="K28" s="5" t="n"/>
      <c r="L28" s="5" t="n"/>
      <c r="M28" s="5" t="n"/>
      <c r="N28" s="5" t="n"/>
      <c r="O28" s="5" t="n"/>
      <c r="P28" s="5" t="n"/>
      <c r="Q28" s="5" t="n"/>
      <c r="R28" s="5" t="n"/>
      <c r="S28" s="5" t="n"/>
      <c r="T28" s="5" t="n"/>
      <c r="U28" s="5" t="n"/>
      <c r="V28" s="5" t="n"/>
      <c r="W28" s="5" t="n"/>
      <c r="X28" s="5" t="n"/>
      <c r="Y28" s="5" t="n"/>
      <c r="Z28" s="5" t="n"/>
      <c r="AA28" s="5" t="n"/>
      <c r="AB28" s="5" t="n"/>
      <c r="AC28" s="5" t="n"/>
      <c r="AD28" s="5" t="n"/>
      <c r="AE28" s="5" t="n"/>
      <c r="AF28" s="5" t="n"/>
      <c r="AG28" s="5" t="n"/>
      <c r="AH28" s="5" t="n"/>
      <c r="AI28" s="5" t="n"/>
      <c r="AJ28" s="5" t="n"/>
      <c r="AK28" s="5" t="n"/>
      <c r="AL28" s="5" t="n"/>
      <c r="AM28" s="5" t="n"/>
      <c r="AN28" s="5" t="n"/>
      <c r="AO28" s="5" t="n"/>
      <c r="AP28" s="5" t="n"/>
      <c r="AQ28" s="5" t="n"/>
      <c r="AR28" s="5" t="n"/>
      <c r="AS28" s="5" t="n"/>
      <c r="AT28" s="5" t="n"/>
      <c r="AU28" s="5" t="n"/>
      <c r="AV28" s="5" t="n"/>
      <c r="AW28" s="5" t="n"/>
      <c r="AX28" s="5" t="n"/>
      <c r="AY28" s="5" t="n"/>
      <c r="AZ28" s="5" t="n"/>
      <c r="BA28" s="5" t="n"/>
      <c r="BB28" s="5" t="n"/>
      <c r="BC28" s="5" t="n"/>
      <c r="BD28" s="5" t="n"/>
      <c r="BE28" s="5" t="n"/>
      <c r="BF28" s="5" t="n"/>
      <c r="BG28" s="5" t="n"/>
      <c r="BH28" s="5" t="n"/>
      <c r="BI28" s="5" t="n"/>
      <c r="BJ28" s="5" t="n"/>
      <c r="BK28" s="5" t="n"/>
      <c r="BL28" s="5" t="n"/>
      <c r="BM28" s="5" t="n"/>
      <c r="BN28" s="5" t="n"/>
      <c r="BO28" s="5" t="n"/>
      <c r="BP28" s="5" t="n"/>
      <c r="BQ28" s="5" t="n"/>
      <c r="BR28" s="5" t="n"/>
    </row>
    <row r="29">
      <c r="A29" s="4" t="inlineStr">
        <is>
          <t>№</t>
        </is>
      </c>
      <c r="B29" s="4" t="inlineStr">
        <is>
          <t>Дата начала</t>
        </is>
      </c>
      <c r="C29" s="4" t="inlineStr">
        <is>
          <t>Статус</t>
        </is>
      </c>
      <c r="D29" s="4" t="inlineStr">
        <is>
          <t>ФИО</t>
        </is>
      </c>
      <c r="E29" s="4" t="inlineStr">
        <is>
          <t>Факт $ из 1С</t>
        </is>
      </c>
      <c r="F29" s="4" t="inlineStr">
        <is>
          <t>Факт ПТ</t>
        </is>
      </c>
      <c r="G29" s="4" t="inlineStr">
        <is>
          <t>Факт $ МГ/секции</t>
        </is>
      </c>
      <c r="H29" s="4" t="inlineStr">
        <is>
          <t>Факт МГ/секции</t>
        </is>
      </c>
      <c r="I29" s="4" t="inlineStr">
        <is>
          <t>Факт ВПТ</t>
        </is>
      </c>
      <c r="J29" s="4" t="inlineStr">
        <is>
          <t>Тех. задание ПТ</t>
        </is>
      </c>
      <c r="K29" s="4" t="inlineStr">
        <is>
          <t>Тех задание $</t>
        </is>
      </c>
      <c r="L29" s="4" t="inlineStr">
        <is>
          <t>Тех. задание ВПТ</t>
        </is>
      </c>
      <c r="M29" s="4" t="inlineStr">
        <is>
          <t>Разница ПТ $</t>
        </is>
      </c>
      <c r="N29" s="4" t="inlineStr">
        <is>
          <t>Факт СПЛИТ</t>
        </is>
      </c>
      <c r="O29" s="4" t="inlineStr">
        <is>
          <t>Факт $ из 1С</t>
        </is>
      </c>
      <c r="P29" s="4" t="inlineStr">
        <is>
          <t>Факт ПТ</t>
        </is>
      </c>
      <c r="Q29" s="4" t="inlineStr">
        <is>
          <t>Факт $ МГ/секции</t>
        </is>
      </c>
      <c r="R29" s="4" t="inlineStr">
        <is>
          <t>Факт МГ/секции</t>
        </is>
      </c>
      <c r="S29" s="4" t="inlineStr">
        <is>
          <t>Факт ВПТ</t>
        </is>
      </c>
      <c r="T29" s="4" t="inlineStr">
        <is>
          <t>Тех. задание ПТ</t>
        </is>
      </c>
      <c r="U29" s="4" t="inlineStr">
        <is>
          <t>Тех задание $</t>
        </is>
      </c>
      <c r="V29" s="4" t="inlineStr">
        <is>
          <t>Тех. задание ВПТ</t>
        </is>
      </c>
      <c r="W29" s="4" t="inlineStr">
        <is>
          <t>Разница ПТ $</t>
        </is>
      </c>
      <c r="X29" s="4" t="inlineStr">
        <is>
          <t>Факт СПЛИТ</t>
        </is>
      </c>
      <c r="Y29" s="4" t="inlineStr">
        <is>
          <t>Факт $ из 1С</t>
        </is>
      </c>
      <c r="Z29" s="4" t="inlineStr">
        <is>
          <t>Факт ПТ</t>
        </is>
      </c>
      <c r="AA29" s="4" t="inlineStr">
        <is>
          <t>Факт $ МГ/секции</t>
        </is>
      </c>
      <c r="AB29" s="4" t="inlineStr">
        <is>
          <t>Факт МГ/секции</t>
        </is>
      </c>
      <c r="AC29" s="4" t="inlineStr">
        <is>
          <t>Факт ВПТ</t>
        </is>
      </c>
      <c r="AD29" s="4" t="inlineStr">
        <is>
          <t>Тех. задание ПТ</t>
        </is>
      </c>
      <c r="AE29" s="4" t="inlineStr">
        <is>
          <t>Тех задание $</t>
        </is>
      </c>
      <c r="AF29" s="4" t="inlineStr">
        <is>
          <t>Тех. задание ВПТ</t>
        </is>
      </c>
      <c r="AG29" s="4" t="inlineStr">
        <is>
          <t>Разница ПТ $</t>
        </is>
      </c>
      <c r="AH29" s="4" t="inlineStr">
        <is>
          <t>Факт СПЛИТ</t>
        </is>
      </c>
      <c r="AI29" s="4" t="inlineStr">
        <is>
          <t>Факт $ из 1С</t>
        </is>
      </c>
      <c r="AJ29" s="4" t="inlineStr">
        <is>
          <t>Факт ПТ</t>
        </is>
      </c>
      <c r="AK29" s="4" t="inlineStr">
        <is>
          <t>Факт $ МГ/секции</t>
        </is>
      </c>
      <c r="AL29" s="4" t="inlineStr">
        <is>
          <t>Факт МГ/секции</t>
        </is>
      </c>
      <c r="AM29" s="4" t="inlineStr">
        <is>
          <t>Факт ВПТ</t>
        </is>
      </c>
      <c r="AN29" s="4" t="inlineStr">
        <is>
          <t>Тех. задание ПТ</t>
        </is>
      </c>
      <c r="AO29" s="4" t="inlineStr">
        <is>
          <t>Тех задание $</t>
        </is>
      </c>
      <c r="AP29" s="4" t="inlineStr">
        <is>
          <t>Тех. задание ВПТ</t>
        </is>
      </c>
      <c r="AQ29" s="4" t="inlineStr">
        <is>
          <t>Разница ПТ $</t>
        </is>
      </c>
      <c r="AR29" s="4" t="inlineStr">
        <is>
          <t>Факт СПЛИТ</t>
        </is>
      </c>
      <c r="AS29" s="4" t="inlineStr">
        <is>
          <t>Факт $ из 1С</t>
        </is>
      </c>
      <c r="AT29" s="4" t="inlineStr">
        <is>
          <t>Факт ПТ</t>
        </is>
      </c>
      <c r="AU29" s="4" t="inlineStr">
        <is>
          <t>Факт $ МГ/секции</t>
        </is>
      </c>
      <c r="AV29" s="4" t="inlineStr">
        <is>
          <t>Факт МГ/секции</t>
        </is>
      </c>
      <c r="AW29" s="4" t="inlineStr">
        <is>
          <t>Факт ВПТ</t>
        </is>
      </c>
      <c r="AX29" s="4" t="inlineStr">
        <is>
          <t>Тех. задание ПТ</t>
        </is>
      </c>
      <c r="AY29" s="4" t="inlineStr">
        <is>
          <t>Тех задание $</t>
        </is>
      </c>
      <c r="AZ29" s="4" t="inlineStr">
        <is>
          <t>Тех. задание ВПТ</t>
        </is>
      </c>
      <c r="BA29" s="4" t="inlineStr">
        <is>
          <t>Разница ПТ $</t>
        </is>
      </c>
      <c r="BB29" s="4" t="inlineStr">
        <is>
          <t>Факт СПЛИТ</t>
        </is>
      </c>
      <c r="BC29" s="4" t="inlineStr"/>
      <c r="BD29" s="4" t="inlineStr">
        <is>
          <t>Тех. задание ПТ</t>
        </is>
      </c>
      <c r="BE29" s="4" t="inlineStr">
        <is>
          <t>Факт ПТ</t>
        </is>
      </c>
      <c r="BF29" s="4" t="inlineStr">
        <is>
          <t>Факт СПЛИТ</t>
        </is>
      </c>
      <c r="BG29" s="4" t="inlineStr">
        <is>
          <t>Тех. задание ВПТ</t>
        </is>
      </c>
      <c r="BH29" s="4" t="inlineStr">
        <is>
          <t>Факт ВПТ</t>
        </is>
      </c>
      <c r="BI29" s="4" t="inlineStr">
        <is>
          <t>Тех. задание</t>
        </is>
      </c>
      <c r="BJ29" s="4" t="inlineStr">
        <is>
          <t>Факт</t>
        </is>
      </c>
      <c r="BK29" s="4" t="inlineStr">
        <is>
          <t>Тех задание $</t>
        </is>
      </c>
      <c r="BL29" s="4" t="inlineStr">
        <is>
          <t>Факт ПТ 1С $</t>
        </is>
      </c>
      <c r="BM29" s="4" t="inlineStr">
        <is>
          <t>Факт МГ/секции 1С $</t>
        </is>
      </c>
      <c r="BN29" s="4" t="inlineStr">
        <is>
          <t>Прочие услуги $</t>
        </is>
      </c>
      <c r="BO29" s="4" t="inlineStr">
        <is>
          <t>Факт общий $</t>
        </is>
      </c>
      <c r="BP29" s="4" t="inlineStr">
        <is>
          <t>Средняя стоимость ПТ прошлого месяца $</t>
        </is>
      </c>
      <c r="BQ29" s="4" t="inlineStr">
        <is>
          <t>Ранрейт $</t>
        </is>
      </c>
      <c r="BR29" s="4" t="inlineStr">
        <is>
          <t>Средняя стоимость ПТ на новый месяц</t>
        </is>
      </c>
    </row>
    <row r="30">
      <c r="A30" s="6" t="n">
        <v>16</v>
      </c>
      <c r="B30" s="6" t="inlineStr">
        <is>
          <t>2026-06-01</t>
        </is>
      </c>
      <c r="C30" s="6" t="inlineStr">
        <is>
          <t>ТВК</t>
        </is>
      </c>
      <c r="D30" s="6" t="inlineStr">
        <is>
          <t>Вдовина Вера Юрьевна</t>
        </is>
      </c>
      <c r="E30" s="7" t="n">
        <v>34169.37</v>
      </c>
      <c r="F30" s="7" t="n">
        <v>22</v>
      </c>
      <c r="G30" s="7" t="n">
        <v>0</v>
      </c>
      <c r="H30" s="7" t="n">
        <v>0</v>
      </c>
      <c r="I30" s="7" t="n">
        <v>0</v>
      </c>
      <c r="J30" s="7" t="n">
        <v>32</v>
      </c>
      <c r="K30" s="7">
        <f>ROUND(J30*BP30/100,0)*100</f>
        <v/>
      </c>
      <c r="L30" s="7" t="n">
        <v>0</v>
      </c>
      <c r="M30" s="7">
        <f>E30-K30</f>
        <v/>
      </c>
      <c r="N30" s="7" t="n">
        <v>7</v>
      </c>
      <c r="O30" s="7" t="n">
        <v>44854.38</v>
      </c>
      <c r="P30" s="7" t="n">
        <v>28</v>
      </c>
      <c r="Q30" s="7" t="n">
        <v>0</v>
      </c>
      <c r="R30" s="7" t="n">
        <v>0</v>
      </c>
      <c r="S30" s="7" t="n">
        <v>0</v>
      </c>
      <c r="T30" s="7" t="n">
        <v>32</v>
      </c>
      <c r="U30" s="7">
        <f>ROUND(T30*BP30/100,0)*100</f>
        <v/>
      </c>
      <c r="V30" s="7" t="n">
        <v>0</v>
      </c>
      <c r="W30" s="7">
        <f>O30-U30</f>
        <v/>
      </c>
      <c r="X30" s="7" t="n">
        <v>7</v>
      </c>
      <c r="Y30" s="7" t="n">
        <v>33997.5</v>
      </c>
      <c r="Z30" s="7" t="n">
        <v>20</v>
      </c>
      <c r="AA30" s="7" t="n">
        <v>0</v>
      </c>
      <c r="AB30" s="7" t="n">
        <v>0</v>
      </c>
      <c r="AC30" s="7" t="n">
        <v>0</v>
      </c>
      <c r="AD30" s="7" t="n">
        <v>32</v>
      </c>
      <c r="AE30" s="7">
        <f>ROUND(AD30*BP30/100,0)*100</f>
        <v/>
      </c>
      <c r="AF30" s="7" t="n">
        <v>0</v>
      </c>
      <c r="AG30" s="7">
        <f>Y30-AE30</f>
        <v/>
      </c>
      <c r="AH30" s="7" t="n">
        <v>7</v>
      </c>
      <c r="AI30" s="7" t="n">
        <v>29280</v>
      </c>
      <c r="AJ30" s="7" t="n">
        <v>17</v>
      </c>
      <c r="AK30" s="7" t="n">
        <v>0</v>
      </c>
      <c r="AL30" s="7" t="n">
        <v>0</v>
      </c>
      <c r="AM30" s="7" t="n">
        <v>0</v>
      </c>
      <c r="AN30" s="7" t="n">
        <v>32</v>
      </c>
      <c r="AO30" s="7">
        <f>ROUND(AN30*BP30/100,0)*100</f>
        <v/>
      </c>
      <c r="AP30" s="7" t="n">
        <v>0</v>
      </c>
      <c r="AQ30" s="7">
        <f>AI30-AO30</f>
        <v/>
      </c>
      <c r="AR30" s="7" t="n">
        <v>3</v>
      </c>
      <c r="AS30" s="7" t="n">
        <v>6860</v>
      </c>
      <c r="AT30" s="7" t="n">
        <v>5</v>
      </c>
      <c r="AU30" s="7" t="n">
        <v>0</v>
      </c>
      <c r="AV30" s="7" t="n">
        <v>0</v>
      </c>
      <c r="AW30" s="7" t="n">
        <v>0</v>
      </c>
      <c r="AX30" s="7" t="n">
        <v>9</v>
      </c>
      <c r="AY30" s="7">
        <f>ROUND(AX30*BP30/100,0)*100</f>
        <v/>
      </c>
      <c r="AZ30" s="7" t="n">
        <v>0</v>
      </c>
      <c r="BA30" s="7">
        <f>AS30-AY30</f>
        <v/>
      </c>
      <c r="BB30" s="7" t="n">
        <v>5</v>
      </c>
      <c r="BC30" s="6" t="n"/>
      <c r="BD30" s="7">
        <f>SUM(J30,T30,AD30,AN30,AX30)</f>
        <v/>
      </c>
      <c r="BE30" s="7">
        <f>SUM(F30,P30,Z30,AJ30,AT30)</f>
        <v/>
      </c>
      <c r="BF30" s="7">
        <f>SUM(N30,X30,AH30,AR30,BB30)</f>
        <v/>
      </c>
      <c r="BG30" s="7">
        <f>SUM(L30,V30,AF30,AP30,AZ30)</f>
        <v/>
      </c>
      <c r="BH30" s="7">
        <f>SUM(I30,S30,AC30,AM30,AW30)</f>
        <v/>
      </c>
      <c r="BI30" s="7" t="n">
        <v>0</v>
      </c>
      <c r="BJ30" s="7">
        <f>SUM(H30,R30,AB30,AL30,AV30)</f>
        <v/>
      </c>
      <c r="BK30" s="7">
        <f>SUM(K30,U30,AE30,AO30,AY30)</f>
        <v/>
      </c>
      <c r="BL30" s="7">
        <f>SUM(E30,O30,Y30,AI30,AS30)</f>
        <v/>
      </c>
      <c r="BM30" s="7">
        <f>SUM(G30,Q30,AA30,AK30,AU30)</f>
        <v/>
      </c>
      <c r="BN30" s="7" t="n">
        <v>0</v>
      </c>
      <c r="BO30" s="7">
        <f>BL30+BM30+BN30</f>
        <v/>
      </c>
      <c r="BP30" s="7" t="n">
        <v>1811.722972972973</v>
      </c>
      <c r="BQ30" s="7">
        <f>BO30/30*30</f>
        <v/>
      </c>
      <c r="BR30" s="7">
        <f>IFERROR(BL30/BE30,0)</f>
        <v/>
      </c>
    </row>
    <row r="31">
      <c r="A31" s="6" t="n">
        <v>17</v>
      </c>
      <c r="B31" s="6" t="inlineStr">
        <is>
          <t>2026-06-01</t>
        </is>
      </c>
      <c r="C31" s="6" t="inlineStr">
        <is>
          <t>Эксперт</t>
        </is>
      </c>
      <c r="D31" s="6" t="inlineStr">
        <is>
          <t>Носонова Елена Валерьевна</t>
        </is>
      </c>
      <c r="E31" s="7" t="n">
        <v>23208.25</v>
      </c>
      <c r="F31" s="7" t="n">
        <v>14</v>
      </c>
      <c r="G31" s="7" t="n">
        <v>0</v>
      </c>
      <c r="H31" s="7" t="n">
        <v>0</v>
      </c>
      <c r="I31" s="7" t="n">
        <v>0</v>
      </c>
      <c r="J31" s="7" t="n">
        <v>15</v>
      </c>
      <c r="K31" s="7">
        <f>ROUND(J31*BP31/100,0)*100</f>
        <v/>
      </c>
      <c r="L31" s="7" t="n">
        <v>0</v>
      </c>
      <c r="M31" s="7">
        <f>E31-K31</f>
        <v/>
      </c>
      <c r="N31" s="7" t="n">
        <v>3</v>
      </c>
      <c r="O31" s="7" t="n">
        <v>9268.75</v>
      </c>
      <c r="P31" s="7" t="n">
        <v>5</v>
      </c>
      <c r="Q31" s="7" t="n">
        <v>0</v>
      </c>
      <c r="R31" s="7" t="n">
        <v>0</v>
      </c>
      <c r="S31" s="7" t="n">
        <v>0</v>
      </c>
      <c r="T31" s="7" t="n">
        <v>15</v>
      </c>
      <c r="U31" s="7">
        <f>ROUND(T31*BP31/100,0)*100</f>
        <v/>
      </c>
      <c r="V31" s="7" t="n">
        <v>0</v>
      </c>
      <c r="W31" s="7">
        <f>O31-U31</f>
        <v/>
      </c>
      <c r="X31" s="7" t="n">
        <v>1</v>
      </c>
      <c r="Y31" s="7" t="n">
        <v>23990.5</v>
      </c>
      <c r="Z31" s="7" t="n">
        <v>13</v>
      </c>
      <c r="AA31" s="7" t="n">
        <v>0</v>
      </c>
      <c r="AB31" s="7" t="n">
        <v>0</v>
      </c>
      <c r="AC31" s="7" t="n">
        <v>1</v>
      </c>
      <c r="AD31" s="7" t="n">
        <v>15</v>
      </c>
      <c r="AE31" s="7">
        <f>ROUND(AD31*BP31/100,0)*100</f>
        <v/>
      </c>
      <c r="AF31" s="7" t="n">
        <v>0</v>
      </c>
      <c r="AG31" s="7">
        <f>Y31-AE31</f>
        <v/>
      </c>
      <c r="AH31" s="7" t="n">
        <v>0</v>
      </c>
      <c r="AI31" s="7" t="n">
        <v>33936.75</v>
      </c>
      <c r="AJ31" s="7" t="n">
        <v>19</v>
      </c>
      <c r="AK31" s="7" t="n">
        <v>0</v>
      </c>
      <c r="AL31" s="7" t="n">
        <v>0</v>
      </c>
      <c r="AM31" s="7" t="n">
        <v>1</v>
      </c>
      <c r="AN31" s="7" t="n">
        <v>15</v>
      </c>
      <c r="AO31" s="7">
        <f>ROUND(AN31*BP31/100,0)*100</f>
        <v/>
      </c>
      <c r="AP31" s="7" t="n">
        <v>0</v>
      </c>
      <c r="AQ31" s="7">
        <f>AI31-AO31</f>
        <v/>
      </c>
      <c r="AR31" s="7" t="n">
        <v>0</v>
      </c>
      <c r="AS31" s="7" t="n">
        <v>19728</v>
      </c>
      <c r="AT31" s="7" t="n">
        <v>11</v>
      </c>
      <c r="AU31" s="7" t="n">
        <v>0</v>
      </c>
      <c r="AV31" s="7" t="n">
        <v>0</v>
      </c>
      <c r="AW31" s="7" t="n">
        <v>0</v>
      </c>
      <c r="AX31" s="7" t="n">
        <v>4</v>
      </c>
      <c r="AY31" s="7">
        <f>ROUND(AX31*BP31/100,0)*100</f>
        <v/>
      </c>
      <c r="AZ31" s="7" t="n">
        <v>0</v>
      </c>
      <c r="BA31" s="7">
        <f>AS31-AY31</f>
        <v/>
      </c>
      <c r="BB31" s="7" t="n">
        <v>0</v>
      </c>
      <c r="BC31" s="6" t="n"/>
      <c r="BD31" s="7">
        <f>SUM(J31,T31,AD31,AN31,AX31)</f>
        <v/>
      </c>
      <c r="BE31" s="7">
        <f>SUM(F31,P31,Z31,AJ31,AT31)</f>
        <v/>
      </c>
      <c r="BF31" s="7">
        <f>SUM(N31,X31,AH31,AR31,BB31)</f>
        <v/>
      </c>
      <c r="BG31" s="7">
        <f>SUM(L31,V31,AF31,AP31,AZ31)</f>
        <v/>
      </c>
      <c r="BH31" s="7">
        <f>SUM(I31,S31,AC31,AM31,AW31)</f>
        <v/>
      </c>
      <c r="BI31" s="7" t="n">
        <v>0</v>
      </c>
      <c r="BJ31" s="7">
        <f>SUM(H31,R31,AB31,AL31,AV31)</f>
        <v/>
      </c>
      <c r="BK31" s="7">
        <f>SUM(K31,U31,AE31,AO31,AY31)</f>
        <v/>
      </c>
      <c r="BL31" s="7">
        <f>SUM(E31,O31,Y31,AI31,AS31)</f>
        <v/>
      </c>
      <c r="BM31" s="7">
        <f>SUM(G31,Q31,AA31,AK31,AU31)</f>
        <v/>
      </c>
      <c r="BN31" s="7" t="n">
        <v>0</v>
      </c>
      <c r="BO31" s="7">
        <f>BL31+BM31+BN31</f>
        <v/>
      </c>
      <c r="BP31" s="7" t="n">
        <v>1802.759259259259</v>
      </c>
      <c r="BQ31" s="7">
        <f>BO31/30*30</f>
        <v/>
      </c>
      <c r="BR31" s="7">
        <f>IFERROR(BL31/BE31,0)</f>
        <v/>
      </c>
    </row>
    <row r="32">
      <c r="A32" s="6" t="n">
        <v>18</v>
      </c>
      <c r="B32" s="6" t="inlineStr">
        <is>
          <t>2026-06-01</t>
        </is>
      </c>
      <c r="C32" s="6" t="inlineStr">
        <is>
          <t>МТ</t>
        </is>
      </c>
      <c r="D32" s="6" t="inlineStr">
        <is>
          <t>Поминова Анна Анатольевна</t>
        </is>
      </c>
      <c r="E32" s="7" t="n">
        <v>14271.5</v>
      </c>
      <c r="F32" s="7" t="n">
        <v>11</v>
      </c>
      <c r="G32" s="7" t="n">
        <v>880</v>
      </c>
      <c r="H32" s="7" t="n">
        <v>1</v>
      </c>
      <c r="I32" s="7" t="n">
        <v>0</v>
      </c>
      <c r="J32" s="7" t="n">
        <v>7</v>
      </c>
      <c r="K32" s="7">
        <f>ROUND(J32*BP32/100,0)*100</f>
        <v/>
      </c>
      <c r="L32" s="7" t="n">
        <v>0</v>
      </c>
      <c r="M32" s="7">
        <f>E32-K32</f>
        <v/>
      </c>
      <c r="N32" s="7" t="n">
        <v>0</v>
      </c>
      <c r="O32" s="7" t="n">
        <v>4998</v>
      </c>
      <c r="P32" s="7" t="n">
        <v>4</v>
      </c>
      <c r="Q32" s="7" t="n">
        <v>0</v>
      </c>
      <c r="R32" s="7" t="n">
        <v>0</v>
      </c>
      <c r="S32" s="7" t="n">
        <v>0</v>
      </c>
      <c r="T32" s="7" t="n">
        <v>7</v>
      </c>
      <c r="U32" s="7">
        <f>ROUND(T32*BP32/100,0)*100</f>
        <v/>
      </c>
      <c r="V32" s="7" t="n">
        <v>0</v>
      </c>
      <c r="W32" s="7">
        <f>O32-U32</f>
        <v/>
      </c>
      <c r="X32" s="7" t="n">
        <v>0</v>
      </c>
      <c r="Y32" s="7" t="n">
        <v>5174.5</v>
      </c>
      <c r="Z32" s="7" t="n">
        <v>4</v>
      </c>
      <c r="AA32" s="7" t="n">
        <v>0</v>
      </c>
      <c r="AB32" s="7" t="n">
        <v>0</v>
      </c>
      <c r="AC32" s="7" t="n">
        <v>0</v>
      </c>
      <c r="AD32" s="7" t="n">
        <v>7</v>
      </c>
      <c r="AE32" s="7">
        <f>ROUND(AD32*BP32/100,0)*100</f>
        <v/>
      </c>
      <c r="AF32" s="7" t="n">
        <v>0</v>
      </c>
      <c r="AG32" s="7">
        <f>Y32-AE32</f>
        <v/>
      </c>
      <c r="AH32" s="7" t="n">
        <v>0</v>
      </c>
      <c r="AI32" s="7" t="n">
        <v>7703</v>
      </c>
      <c r="AJ32" s="7" t="n">
        <v>6</v>
      </c>
      <c r="AK32" s="7" t="n">
        <v>880</v>
      </c>
      <c r="AL32" s="7" t="n">
        <v>1</v>
      </c>
      <c r="AM32" s="7" t="n">
        <v>1</v>
      </c>
      <c r="AN32" s="7" t="n">
        <v>7</v>
      </c>
      <c r="AO32" s="7">
        <f>ROUND(AN32*BP32/100,0)*100</f>
        <v/>
      </c>
      <c r="AP32" s="7" t="n">
        <v>0</v>
      </c>
      <c r="AQ32" s="7">
        <f>AI32-AO32</f>
        <v/>
      </c>
      <c r="AR32" s="7" t="n">
        <v>0</v>
      </c>
      <c r="AS32" s="7" t="n">
        <v>0</v>
      </c>
      <c r="AT32" s="7" t="n">
        <v>0</v>
      </c>
      <c r="AU32" s="7" t="n">
        <v>0</v>
      </c>
      <c r="AV32" s="7" t="n">
        <v>0</v>
      </c>
      <c r="AW32" s="7" t="n">
        <v>0</v>
      </c>
      <c r="AX32" s="7" t="n">
        <v>2</v>
      </c>
      <c r="AY32" s="7">
        <f>ROUND(AX32*BP32/100,0)*100</f>
        <v/>
      </c>
      <c r="AZ32" s="7" t="n">
        <v>0</v>
      </c>
      <c r="BA32" s="7">
        <f>AS32-AY32</f>
        <v/>
      </c>
      <c r="BB32" s="7" t="n">
        <v>0</v>
      </c>
      <c r="BC32" s="6" t="n"/>
      <c r="BD32" s="7">
        <f>SUM(J32,T32,AD32,AN32,AX32)</f>
        <v/>
      </c>
      <c r="BE32" s="7">
        <f>SUM(F32,P32,Z32,AJ32,AT32)</f>
        <v/>
      </c>
      <c r="BF32" s="7">
        <f>SUM(N32,X32,AH32,AR32,BB32)</f>
        <v/>
      </c>
      <c r="BG32" s="7">
        <f>SUM(L32,V32,AF32,AP32,AZ32)</f>
        <v/>
      </c>
      <c r="BH32" s="7">
        <f>SUM(I32,S32,AC32,AM32,AW32)</f>
        <v/>
      </c>
      <c r="BI32" s="7" t="n">
        <v>0</v>
      </c>
      <c r="BJ32" s="7">
        <f>SUM(H32,R32,AB32,AL32,AV32)</f>
        <v/>
      </c>
      <c r="BK32" s="7">
        <f>SUM(K32,U32,AE32,AO32,AY32)</f>
        <v/>
      </c>
      <c r="BL32" s="7">
        <f>SUM(E32,O32,Y32,AI32,AS32)</f>
        <v/>
      </c>
      <c r="BM32" s="7">
        <f>SUM(G32,Q32,AA32,AK32,AU32)</f>
        <v/>
      </c>
      <c r="BN32" s="7" t="n">
        <v>0</v>
      </c>
      <c r="BO32" s="7">
        <f>BL32+BM32+BN32</f>
        <v/>
      </c>
      <c r="BP32" s="7" t="n">
        <v>1243.38</v>
      </c>
      <c r="BQ32" s="7">
        <f>BO32/30*30</f>
        <v/>
      </c>
      <c r="BR32" s="7">
        <f>IFERROR(BL32/BE32,0)</f>
        <v/>
      </c>
    </row>
    <row r="33">
      <c r="A33" s="6" t="n">
        <v>19</v>
      </c>
      <c r="B33" s="6" t="inlineStr">
        <is>
          <t>2026-06-01</t>
        </is>
      </c>
      <c r="C33" s="6" t="inlineStr">
        <is>
          <t>ПТ</t>
        </is>
      </c>
      <c r="D33" s="6" t="inlineStr">
        <is>
          <t>Романов Валерий Валерьевич</t>
        </is>
      </c>
      <c r="E33" s="7" t="n">
        <v>2460</v>
      </c>
      <c r="F33" s="7" t="n">
        <v>2</v>
      </c>
      <c r="G33" s="7" t="n">
        <v>0</v>
      </c>
      <c r="H33" s="7" t="n">
        <v>0</v>
      </c>
      <c r="I33" s="7" t="n">
        <v>0</v>
      </c>
      <c r="J33" s="7" t="n">
        <v>1</v>
      </c>
      <c r="K33" s="7">
        <f>ROUND(J33*BP33/100,0)*100</f>
        <v/>
      </c>
      <c r="L33" s="7" t="n">
        <v>0</v>
      </c>
      <c r="M33" s="7">
        <f>E33-K33</f>
        <v/>
      </c>
      <c r="N33" s="7" t="n">
        <v>0</v>
      </c>
      <c r="O33" s="7" t="n">
        <v>1230</v>
      </c>
      <c r="P33" s="7" t="n">
        <v>1</v>
      </c>
      <c r="Q33" s="7" t="n">
        <v>0</v>
      </c>
      <c r="R33" s="7" t="n">
        <v>0</v>
      </c>
      <c r="S33" s="7" t="n">
        <v>0</v>
      </c>
      <c r="T33" s="7" t="n">
        <v>1</v>
      </c>
      <c r="U33" s="7">
        <f>ROUND(T33*BP33/100,0)*100</f>
        <v/>
      </c>
      <c r="V33" s="7" t="n">
        <v>0</v>
      </c>
      <c r="W33" s="7">
        <f>O33-U33</f>
        <v/>
      </c>
      <c r="X33" s="7" t="n">
        <v>0</v>
      </c>
      <c r="Y33" s="7" t="n">
        <v>1230</v>
      </c>
      <c r="Z33" s="7" t="n">
        <v>1</v>
      </c>
      <c r="AA33" s="7" t="n">
        <v>0</v>
      </c>
      <c r="AB33" s="7" t="n">
        <v>0</v>
      </c>
      <c r="AC33" s="7" t="n">
        <v>0</v>
      </c>
      <c r="AD33" s="7" t="n">
        <v>1</v>
      </c>
      <c r="AE33" s="7">
        <f>ROUND(AD33*BP33/100,0)*100</f>
        <v/>
      </c>
      <c r="AF33" s="7" t="n">
        <v>0</v>
      </c>
      <c r="AG33" s="7">
        <f>Y33-AE33</f>
        <v/>
      </c>
      <c r="AH33" s="7" t="n">
        <v>0</v>
      </c>
      <c r="AI33" s="7" t="n">
        <v>0</v>
      </c>
      <c r="AJ33" s="7" t="n">
        <v>0</v>
      </c>
      <c r="AK33" s="7" t="n">
        <v>0</v>
      </c>
      <c r="AL33" s="7" t="n">
        <v>0</v>
      </c>
      <c r="AM33" s="7" t="n">
        <v>0</v>
      </c>
      <c r="AN33" s="7" t="n">
        <v>1</v>
      </c>
      <c r="AO33" s="7">
        <f>ROUND(AN33*BP33/100,0)*100</f>
        <v/>
      </c>
      <c r="AP33" s="7" t="n">
        <v>0</v>
      </c>
      <c r="AQ33" s="7">
        <f>AI33-AO33</f>
        <v/>
      </c>
      <c r="AR33" s="7" t="n">
        <v>0</v>
      </c>
      <c r="AS33" s="7" t="n">
        <v>0</v>
      </c>
      <c r="AT33" s="7" t="n">
        <v>0</v>
      </c>
      <c r="AU33" s="7" t="n">
        <v>0</v>
      </c>
      <c r="AV33" s="7" t="n">
        <v>0</v>
      </c>
      <c r="AW33" s="7" t="n">
        <v>0</v>
      </c>
      <c r="AX33" s="7" t="n">
        <v>0</v>
      </c>
      <c r="AY33" s="7">
        <f>ROUND(AX33*BP33/100,0)*100</f>
        <v/>
      </c>
      <c r="AZ33" s="7" t="n">
        <v>0</v>
      </c>
      <c r="BA33" s="7">
        <f>AS33-AY33</f>
        <v/>
      </c>
      <c r="BB33" s="7" t="n">
        <v>0</v>
      </c>
      <c r="BC33" s="6" t="n"/>
      <c r="BD33" s="7">
        <f>SUM(J33,T33,AD33,AN33,AX33)</f>
        <v/>
      </c>
      <c r="BE33" s="7">
        <f>SUM(F33,P33,Z33,AJ33,AT33)</f>
        <v/>
      </c>
      <c r="BF33" s="7">
        <f>SUM(N33,X33,AH33,AR33,BB33)</f>
        <v/>
      </c>
      <c r="BG33" s="7">
        <f>SUM(L33,V33,AF33,AP33,AZ33)</f>
        <v/>
      </c>
      <c r="BH33" s="7">
        <f>SUM(I33,S33,AC33,AM33,AW33)</f>
        <v/>
      </c>
      <c r="BI33" s="7" t="n">
        <v>0</v>
      </c>
      <c r="BJ33" s="7">
        <f>SUM(H33,R33,AB33,AL33,AV33)</f>
        <v/>
      </c>
      <c r="BK33" s="7">
        <f>SUM(K33,U33,AE33,AO33,AY33)</f>
        <v/>
      </c>
      <c r="BL33" s="7">
        <f>SUM(E33,O33,Y33,AI33,AS33)</f>
        <v/>
      </c>
      <c r="BM33" s="7">
        <f>SUM(G33,Q33,AA33,AK33,AU33)</f>
        <v/>
      </c>
      <c r="BN33" s="7" t="n">
        <v>0</v>
      </c>
      <c r="BO33" s="7">
        <f>BL33+BM33+BN33</f>
        <v/>
      </c>
      <c r="BP33" s="7" t="n">
        <v>1230</v>
      </c>
      <c r="BQ33" s="7">
        <f>BO33/30*30</f>
        <v/>
      </c>
      <c r="BR33" s="7">
        <f>IFERROR(BL33/BE33,0)</f>
        <v/>
      </c>
    </row>
    <row r="34">
      <c r="A34" s="6" t="n">
        <v>20</v>
      </c>
      <c r="B34" s="6" t="inlineStr">
        <is>
          <t>2026-06-01</t>
        </is>
      </c>
      <c r="C34" s="6" t="inlineStr">
        <is>
          <t>ТВК</t>
        </is>
      </c>
      <c r="D34" s="6" t="inlineStr">
        <is>
          <t>Севрюк Наталья Фангаровна</t>
        </is>
      </c>
      <c r="E34" s="7" t="n">
        <v>22413.75</v>
      </c>
      <c r="F34" s="7" t="n">
        <v>14</v>
      </c>
      <c r="G34" s="7" t="n">
        <v>12027.5</v>
      </c>
      <c r="H34" s="7" t="n">
        <v>14</v>
      </c>
      <c r="I34" s="7" t="n">
        <v>0</v>
      </c>
      <c r="J34" s="7" t="n">
        <v>26</v>
      </c>
      <c r="K34" s="7">
        <f>ROUND(J34*BP34/100,0)*100</f>
        <v/>
      </c>
      <c r="L34" s="7" t="n">
        <v>0</v>
      </c>
      <c r="M34" s="7">
        <f>E34-K34</f>
        <v/>
      </c>
      <c r="N34" s="7" t="n">
        <v>1</v>
      </c>
      <c r="O34" s="7" t="n">
        <v>32133.66</v>
      </c>
      <c r="P34" s="7" t="n">
        <v>20</v>
      </c>
      <c r="Q34" s="7" t="n">
        <v>6143.75</v>
      </c>
      <c r="R34" s="7" t="n">
        <v>7</v>
      </c>
      <c r="S34" s="7" t="n">
        <v>0</v>
      </c>
      <c r="T34" s="7" t="n">
        <v>26</v>
      </c>
      <c r="U34" s="7">
        <f>ROUND(T34*BP34/100,0)*100</f>
        <v/>
      </c>
      <c r="V34" s="7" t="n">
        <v>0</v>
      </c>
      <c r="W34" s="7">
        <f>O34-U34</f>
        <v/>
      </c>
      <c r="X34" s="7" t="n">
        <v>1</v>
      </c>
      <c r="Y34" s="7" t="n">
        <v>15938.75</v>
      </c>
      <c r="Z34" s="7" t="n">
        <v>16</v>
      </c>
      <c r="AA34" s="7" t="n">
        <v>6143.75</v>
      </c>
      <c r="AB34" s="7" t="n">
        <v>7</v>
      </c>
      <c r="AC34" s="7" t="n">
        <v>0</v>
      </c>
      <c r="AD34" s="7" t="n">
        <v>26</v>
      </c>
      <c r="AE34" s="7">
        <f>ROUND(AD34*BP34/100,0)*100</f>
        <v/>
      </c>
      <c r="AF34" s="7" t="n">
        <v>0</v>
      </c>
      <c r="AG34" s="7">
        <f>Y34-AE34</f>
        <v/>
      </c>
      <c r="AH34" s="7" t="n">
        <v>1</v>
      </c>
      <c r="AI34" s="7" t="n">
        <v>8107.5</v>
      </c>
      <c r="AJ34" s="7" t="n">
        <v>5</v>
      </c>
      <c r="AK34" s="7" t="n">
        <v>3413.75</v>
      </c>
      <c r="AL34" s="7" t="n">
        <v>4</v>
      </c>
      <c r="AM34" s="7" t="n">
        <v>0</v>
      </c>
      <c r="AN34" s="7" t="n">
        <v>26</v>
      </c>
      <c r="AO34" s="7">
        <f>ROUND(AN34*BP34/100,0)*100</f>
        <v/>
      </c>
      <c r="AP34" s="7" t="n">
        <v>0</v>
      </c>
      <c r="AQ34" s="7">
        <f>AI34-AO34</f>
        <v/>
      </c>
      <c r="AR34" s="7" t="n">
        <v>0</v>
      </c>
      <c r="AS34" s="7" t="n">
        <v>1487.5</v>
      </c>
      <c r="AT34" s="7" t="n">
        <v>1</v>
      </c>
      <c r="AU34" s="7" t="n">
        <v>1030</v>
      </c>
      <c r="AV34" s="7" t="n">
        <v>1</v>
      </c>
      <c r="AW34" s="7" t="n">
        <v>0</v>
      </c>
      <c r="AX34" s="7" t="n">
        <v>8</v>
      </c>
      <c r="AY34" s="7">
        <f>ROUND(AX34*BP34/100,0)*100</f>
        <v/>
      </c>
      <c r="AZ34" s="7" t="n">
        <v>0</v>
      </c>
      <c r="BA34" s="7">
        <f>AS34-AY34</f>
        <v/>
      </c>
      <c r="BB34" s="7" t="n">
        <v>0</v>
      </c>
      <c r="BC34" s="6" t="n"/>
      <c r="BD34" s="7">
        <f>SUM(J34,T34,AD34,AN34,AX34)</f>
        <v/>
      </c>
      <c r="BE34" s="7">
        <f>SUM(F34,P34,Z34,AJ34,AT34)</f>
        <v/>
      </c>
      <c r="BF34" s="7">
        <f>SUM(N34,X34,AH34,AR34,BB34)</f>
        <v/>
      </c>
      <c r="BG34" s="7">
        <f>SUM(L34,V34,AF34,AP34,AZ34)</f>
        <v/>
      </c>
      <c r="BH34" s="7">
        <f>SUM(I34,S34,AC34,AM34,AW34)</f>
        <v/>
      </c>
      <c r="BI34" s="7" t="n">
        <v>0</v>
      </c>
      <c r="BJ34" s="7">
        <f>SUM(H34,R34,AB34,AL34,AV34)</f>
        <v/>
      </c>
      <c r="BK34" s="7">
        <f>SUM(K34,U34,AE34,AO34,AY34)</f>
        <v/>
      </c>
      <c r="BL34" s="7">
        <f>SUM(E34,O34,Y34,AI34,AS34)</f>
        <v/>
      </c>
      <c r="BM34" s="7">
        <f>SUM(G34,Q34,AA34,AK34,AU34)</f>
        <v/>
      </c>
      <c r="BN34" s="7" t="n">
        <v>0</v>
      </c>
      <c r="BO34" s="7">
        <f>BL34+BM34+BN34</f>
        <v/>
      </c>
      <c r="BP34" s="7" t="n">
        <v>1275.913010752688</v>
      </c>
      <c r="BQ34" s="7">
        <f>BO34/30*30</f>
        <v/>
      </c>
      <c r="BR34" s="7">
        <f>IFERROR(BL34/BE34,0)</f>
        <v/>
      </c>
    </row>
    <row r="35">
      <c r="A35" s="8" t="n"/>
      <c r="B35" s="8" t="n"/>
      <c r="C35" s="8" t="n"/>
      <c r="D35" s="8" t="inlineStr">
        <is>
          <t>Итого ГП</t>
        </is>
      </c>
      <c r="E35" s="9">
        <f>SUM(E30:E34)</f>
        <v/>
      </c>
      <c r="F35" s="9">
        <f>SUM(F30:F34)</f>
        <v/>
      </c>
      <c r="G35" s="9">
        <f>SUM(G30:G34)</f>
        <v/>
      </c>
      <c r="H35" s="9">
        <f>SUM(H30:H34)</f>
        <v/>
      </c>
      <c r="I35" s="9">
        <f>SUM(I30:I34)</f>
        <v/>
      </c>
      <c r="J35" s="9">
        <f>SUM(J30:J34)</f>
        <v/>
      </c>
      <c r="K35" s="9">
        <f>SUM(K30:K34)</f>
        <v/>
      </c>
      <c r="L35" s="9">
        <f>SUM(L30:L34)</f>
        <v/>
      </c>
      <c r="M35" s="9">
        <f>SUM(M30:M34)</f>
        <v/>
      </c>
      <c r="N35" s="9">
        <f>SUM(N30:N34)</f>
        <v/>
      </c>
      <c r="O35" s="9">
        <f>SUM(O30:O34)</f>
        <v/>
      </c>
      <c r="P35" s="9">
        <f>SUM(P30:P34)</f>
        <v/>
      </c>
      <c r="Q35" s="9">
        <f>SUM(Q30:Q34)</f>
        <v/>
      </c>
      <c r="R35" s="9">
        <f>SUM(R30:R34)</f>
        <v/>
      </c>
      <c r="S35" s="9">
        <f>SUM(S30:S34)</f>
        <v/>
      </c>
      <c r="T35" s="9">
        <f>SUM(T30:T34)</f>
        <v/>
      </c>
      <c r="U35" s="9">
        <f>SUM(U30:U34)</f>
        <v/>
      </c>
      <c r="V35" s="9">
        <f>SUM(V30:V34)</f>
        <v/>
      </c>
      <c r="W35" s="9">
        <f>SUM(W30:W34)</f>
        <v/>
      </c>
      <c r="X35" s="9">
        <f>SUM(X30:X34)</f>
        <v/>
      </c>
      <c r="Y35" s="9">
        <f>SUM(Y30:Y34)</f>
        <v/>
      </c>
      <c r="Z35" s="9">
        <f>SUM(Z30:Z34)</f>
        <v/>
      </c>
      <c r="AA35" s="9">
        <f>SUM(AA30:AA34)</f>
        <v/>
      </c>
      <c r="AB35" s="9">
        <f>SUM(AB30:AB34)</f>
        <v/>
      </c>
      <c r="AC35" s="9">
        <f>SUM(AC30:AC34)</f>
        <v/>
      </c>
      <c r="AD35" s="9">
        <f>SUM(AD30:AD34)</f>
        <v/>
      </c>
      <c r="AE35" s="9">
        <f>SUM(AE30:AE34)</f>
        <v/>
      </c>
      <c r="AF35" s="9">
        <f>SUM(AF30:AF34)</f>
        <v/>
      </c>
      <c r="AG35" s="9">
        <f>SUM(AG30:AG34)</f>
        <v/>
      </c>
      <c r="AH35" s="9">
        <f>SUM(AH30:AH34)</f>
        <v/>
      </c>
      <c r="AI35" s="9">
        <f>SUM(AI30:AI34)</f>
        <v/>
      </c>
      <c r="AJ35" s="9">
        <f>SUM(AJ30:AJ34)</f>
        <v/>
      </c>
      <c r="AK35" s="9">
        <f>SUM(AK30:AK34)</f>
        <v/>
      </c>
      <c r="AL35" s="9">
        <f>SUM(AL30:AL34)</f>
        <v/>
      </c>
      <c r="AM35" s="9">
        <f>SUM(AM30:AM34)</f>
        <v/>
      </c>
      <c r="AN35" s="9">
        <f>SUM(AN30:AN34)</f>
        <v/>
      </c>
      <c r="AO35" s="9">
        <f>SUM(AO30:AO34)</f>
        <v/>
      </c>
      <c r="AP35" s="9">
        <f>SUM(AP30:AP34)</f>
        <v/>
      </c>
      <c r="AQ35" s="9">
        <f>SUM(AQ30:AQ34)</f>
        <v/>
      </c>
      <c r="AR35" s="9">
        <f>SUM(AR30:AR34)</f>
        <v/>
      </c>
      <c r="AS35" s="9">
        <f>SUM(AS30:AS34)</f>
        <v/>
      </c>
      <c r="AT35" s="9">
        <f>SUM(AT30:AT34)</f>
        <v/>
      </c>
      <c r="AU35" s="9">
        <f>SUM(AU30:AU34)</f>
        <v/>
      </c>
      <c r="AV35" s="9">
        <f>SUM(AV30:AV34)</f>
        <v/>
      </c>
      <c r="AW35" s="9">
        <f>SUM(AW30:AW34)</f>
        <v/>
      </c>
      <c r="AX35" s="9">
        <f>SUM(AX30:AX34)</f>
        <v/>
      </c>
      <c r="AY35" s="9">
        <f>SUM(AY30:AY34)</f>
        <v/>
      </c>
      <c r="AZ35" s="9">
        <f>SUM(AZ30:AZ34)</f>
        <v/>
      </c>
      <c r="BA35" s="9">
        <f>SUM(BA30:BA34)</f>
        <v/>
      </c>
      <c r="BB35" s="9">
        <f>SUM(BB30:BB34)</f>
        <v/>
      </c>
      <c r="BC35" s="9">
        <f>SUM(BC30:BC34)</f>
        <v/>
      </c>
      <c r="BD35" s="9">
        <f>SUM(BD30:BD34)</f>
        <v/>
      </c>
      <c r="BE35" s="9">
        <f>SUM(BE30:BE34)</f>
        <v/>
      </c>
      <c r="BF35" s="9">
        <f>SUM(BF30:BF34)</f>
        <v/>
      </c>
      <c r="BG35" s="9">
        <f>SUM(BG30:BG34)</f>
        <v/>
      </c>
      <c r="BH35" s="9">
        <f>SUM(BH30:BH34)</f>
        <v/>
      </c>
      <c r="BI35" s="9">
        <f>SUM(BI30:BI34)</f>
        <v/>
      </c>
      <c r="BJ35" s="9">
        <f>SUM(BJ30:BJ34)</f>
        <v/>
      </c>
      <c r="BK35" s="9">
        <f>SUM(BK30:BK34)</f>
        <v/>
      </c>
      <c r="BL35" s="9">
        <f>SUM(BL30:BL34)</f>
        <v/>
      </c>
      <c r="BM35" s="9">
        <f>SUM(BM30:BM34)</f>
        <v/>
      </c>
      <c r="BN35" s="9">
        <f>SUM(BN30:BN34)</f>
        <v/>
      </c>
      <c r="BO35" s="9">
        <f>SUM(BO30:BO34)</f>
        <v/>
      </c>
      <c r="BP35" s="9">
        <f>IFERROR(BK35/BD35,0)</f>
        <v/>
      </c>
      <c r="BQ35" s="9">
        <f>BO35/30*30</f>
        <v/>
      </c>
      <c r="BR35" s="9">
        <f>IFERROR(BL35/BE35,0)</f>
        <v/>
      </c>
    </row>
    <row r="37">
      <c r="A37" s="10" t="n"/>
      <c r="B37" s="10" t="n"/>
      <c r="C37" s="10" t="n"/>
      <c r="D37" s="10" t="inlineStr">
        <is>
          <t>Итого</t>
        </is>
      </c>
      <c r="E37" s="11">
        <f>SUM(E13,E26,E35)</f>
        <v/>
      </c>
      <c r="F37" s="11">
        <f>SUM(F13,F26,F35)</f>
        <v/>
      </c>
      <c r="G37" s="11">
        <f>SUM(G13,G26,G35)</f>
        <v/>
      </c>
      <c r="H37" s="11">
        <f>SUM(H13,H26,H35)</f>
        <v/>
      </c>
      <c r="I37" s="11">
        <f>SUM(I13,I26,I35)</f>
        <v/>
      </c>
      <c r="J37" s="11">
        <f>SUM(J13,J26,J35)</f>
        <v/>
      </c>
      <c r="K37" s="11">
        <f>SUM(K13,K26,K35)</f>
        <v/>
      </c>
      <c r="L37" s="11">
        <f>SUM(L13,L26,L35)</f>
        <v/>
      </c>
      <c r="M37" s="11">
        <f>SUM(M13,M26,M35)</f>
        <v/>
      </c>
      <c r="N37" s="11">
        <f>SUM(N13,N26,N35)</f>
        <v/>
      </c>
      <c r="O37" s="11">
        <f>SUM(O13,O26,O35)</f>
        <v/>
      </c>
      <c r="P37" s="11">
        <f>SUM(P13,P26,P35)</f>
        <v/>
      </c>
      <c r="Q37" s="11">
        <f>SUM(Q13,Q26,Q35)</f>
        <v/>
      </c>
      <c r="R37" s="11">
        <f>SUM(R13,R26,R35)</f>
        <v/>
      </c>
      <c r="S37" s="11">
        <f>SUM(S13,S26,S35)</f>
        <v/>
      </c>
      <c r="T37" s="11">
        <f>SUM(T13,T26,T35)</f>
        <v/>
      </c>
      <c r="U37" s="11">
        <f>SUM(U13,U26,U35)</f>
        <v/>
      </c>
      <c r="V37" s="11">
        <f>SUM(V13,V26,V35)</f>
        <v/>
      </c>
      <c r="W37" s="11">
        <f>SUM(W13,W26,W35)</f>
        <v/>
      </c>
      <c r="X37" s="11">
        <f>SUM(X13,X26,X35)</f>
        <v/>
      </c>
      <c r="Y37" s="11">
        <f>SUM(Y13,Y26,Y35)</f>
        <v/>
      </c>
      <c r="Z37" s="11">
        <f>SUM(Z13,Z26,Z35)</f>
        <v/>
      </c>
      <c r="AA37" s="11">
        <f>SUM(AA13,AA26,AA35)</f>
        <v/>
      </c>
      <c r="AB37" s="11">
        <f>SUM(AB13,AB26,AB35)</f>
        <v/>
      </c>
      <c r="AC37" s="11">
        <f>SUM(AC13,AC26,AC35)</f>
        <v/>
      </c>
      <c r="AD37" s="11">
        <f>SUM(AD13,AD26,AD35)</f>
        <v/>
      </c>
      <c r="AE37" s="11">
        <f>SUM(AE13,AE26,AE35)</f>
        <v/>
      </c>
      <c r="AF37" s="11">
        <f>SUM(AF13,AF26,AF35)</f>
        <v/>
      </c>
      <c r="AG37" s="11">
        <f>SUM(AG13,AG26,AG35)</f>
        <v/>
      </c>
      <c r="AH37" s="11">
        <f>SUM(AH13,AH26,AH35)</f>
        <v/>
      </c>
      <c r="AI37" s="11">
        <f>SUM(AI13,AI26,AI35)</f>
        <v/>
      </c>
      <c r="AJ37" s="11">
        <f>SUM(AJ13,AJ26,AJ35)</f>
        <v/>
      </c>
      <c r="AK37" s="11">
        <f>SUM(AK13,AK26,AK35)</f>
        <v/>
      </c>
      <c r="AL37" s="11">
        <f>SUM(AL13,AL26,AL35)</f>
        <v/>
      </c>
      <c r="AM37" s="11">
        <f>SUM(AM13,AM26,AM35)</f>
        <v/>
      </c>
      <c r="AN37" s="11">
        <f>SUM(AN13,AN26,AN35)</f>
        <v/>
      </c>
      <c r="AO37" s="11">
        <f>SUM(AO13,AO26,AO35)</f>
        <v/>
      </c>
      <c r="AP37" s="11">
        <f>SUM(AP13,AP26,AP35)</f>
        <v/>
      </c>
      <c r="AQ37" s="11">
        <f>SUM(AQ13,AQ26,AQ35)</f>
        <v/>
      </c>
      <c r="AR37" s="11">
        <f>SUM(AR13,AR26,AR35)</f>
        <v/>
      </c>
      <c r="AS37" s="11">
        <f>SUM(AS13,AS26,AS35)</f>
        <v/>
      </c>
      <c r="AT37" s="11">
        <f>SUM(AT13,AT26,AT35)</f>
        <v/>
      </c>
      <c r="AU37" s="11">
        <f>SUM(AU13,AU26,AU35)</f>
        <v/>
      </c>
      <c r="AV37" s="11">
        <f>SUM(AV13,AV26,AV35)</f>
        <v/>
      </c>
      <c r="AW37" s="11">
        <f>SUM(AW13,AW26,AW35)</f>
        <v/>
      </c>
      <c r="AX37" s="11">
        <f>SUM(AX13,AX26,AX35)</f>
        <v/>
      </c>
      <c r="AY37" s="11">
        <f>SUM(AY13,AY26,AY35)</f>
        <v/>
      </c>
      <c r="AZ37" s="11">
        <f>SUM(AZ13,AZ26,AZ35)</f>
        <v/>
      </c>
      <c r="BA37" s="11">
        <f>SUM(BA13,BA26,BA35)</f>
        <v/>
      </c>
      <c r="BB37" s="11">
        <f>SUM(BB13,BB26,BB35)</f>
        <v/>
      </c>
      <c r="BC37" s="11">
        <f>SUM(BC13,BC26,BC35)</f>
        <v/>
      </c>
      <c r="BD37" s="11">
        <f>SUM(BD13,BD26,BD35)</f>
        <v/>
      </c>
      <c r="BE37" s="11">
        <f>SUM(BE13,BE26,BE35)</f>
        <v/>
      </c>
      <c r="BF37" s="11">
        <f>SUM(BF13,BF26,BF35)</f>
        <v/>
      </c>
      <c r="BG37" s="11">
        <f>SUM(BG13,BG26,BG35)</f>
        <v/>
      </c>
      <c r="BH37" s="11">
        <f>SUM(BH13,BH26,BH35)</f>
        <v/>
      </c>
      <c r="BI37" s="11">
        <f>SUM(BI13,BI26,BI35)</f>
        <v/>
      </c>
      <c r="BJ37" s="11">
        <f>SUM(BJ13,BJ26,BJ35)</f>
        <v/>
      </c>
      <c r="BK37" s="11">
        <f>SUM(BK13,BK26,BK35)</f>
        <v/>
      </c>
      <c r="BL37" s="11">
        <f>SUM(BL13,BL26,BL35)</f>
        <v/>
      </c>
      <c r="BM37" s="11">
        <f>SUM(BM13,BM26,BM35)</f>
        <v/>
      </c>
      <c r="BN37" s="11">
        <f>SUM(BN13,BN26,BN35)</f>
        <v/>
      </c>
      <c r="BO37" s="11">
        <f>SUM(BO13,BO26,BO35)</f>
        <v/>
      </c>
      <c r="BP37" s="11">
        <f>IFERROR(BK37/BD37,0)</f>
        <v/>
      </c>
      <c r="BQ37" s="11">
        <f>BO37/30*30</f>
        <v/>
      </c>
      <c r="BR37" s="11">
        <f>IFERROR(BL37/BE37,0)</f>
        <v/>
      </c>
    </row>
  </sheetData>
  <mergeCells count="9">
    <mergeCell ref="BI3:BJ3"/>
    <mergeCell ref="BG3:BH3"/>
    <mergeCell ref="BK3:BR3"/>
    <mergeCell ref="E3:N3"/>
    <mergeCell ref="AI3:AR3"/>
    <mergeCell ref="Y3:AH3"/>
    <mergeCell ref="O3:X3"/>
    <mergeCell ref="AS3:BB3"/>
    <mergeCell ref="BD3:BF3"/>
  </mergeCells>
  <conditionalFormatting sqref="M7:M12">
    <cfRule type="dataBar" priority="1">
      <dataBar showValue="1">
        <cfvo type="num" val="0"/>
        <cfvo type="num" val="0"/>
        <color rgb="00D8B4FE"/>
      </dataBar>
    </cfRule>
  </conditionalFormatting>
  <conditionalFormatting sqref="M17:M25">
    <cfRule type="dataBar" priority="2">
      <dataBar showValue="1">
        <cfvo type="num" val="0"/>
        <cfvo type="num" val="0"/>
        <color rgb="00D8B4FE"/>
      </dataBar>
    </cfRule>
  </conditionalFormatting>
  <conditionalFormatting sqref="M30:M34">
    <cfRule type="dataBar" priority="3">
      <dataBar showValue="1">
        <cfvo type="num" val="0"/>
        <cfvo type="num" val="0"/>
        <color rgb="00D8B4FE"/>
      </dataBar>
    </cfRule>
  </conditionalFormatting>
  <conditionalFormatting sqref="W7:W12">
    <cfRule type="dataBar" priority="4">
      <dataBar showValue="1">
        <cfvo type="num" val="0"/>
        <cfvo type="num" val="0"/>
        <color rgb="00D8B4FE"/>
      </dataBar>
    </cfRule>
  </conditionalFormatting>
  <conditionalFormatting sqref="W17:W25">
    <cfRule type="dataBar" priority="5">
      <dataBar showValue="1">
        <cfvo type="num" val="0"/>
        <cfvo type="num" val="0"/>
        <color rgb="00D8B4FE"/>
      </dataBar>
    </cfRule>
  </conditionalFormatting>
  <conditionalFormatting sqref="W30:W34">
    <cfRule type="dataBar" priority="6">
      <dataBar showValue="1">
        <cfvo type="num" val="0"/>
        <cfvo type="num" val="0"/>
        <color rgb="00D8B4FE"/>
      </dataBar>
    </cfRule>
  </conditionalFormatting>
  <conditionalFormatting sqref="AG7:AG12">
    <cfRule type="dataBar" priority="7">
      <dataBar showValue="1">
        <cfvo type="num" val="0"/>
        <cfvo type="num" val="0"/>
        <color rgb="00D8B4FE"/>
      </dataBar>
    </cfRule>
  </conditionalFormatting>
  <conditionalFormatting sqref="AG17:AG25">
    <cfRule type="dataBar" priority="8">
      <dataBar showValue="1">
        <cfvo type="num" val="0"/>
        <cfvo type="num" val="0"/>
        <color rgb="00D8B4FE"/>
      </dataBar>
    </cfRule>
  </conditionalFormatting>
  <conditionalFormatting sqref="AG30:AG34">
    <cfRule type="dataBar" priority="9">
      <dataBar showValue="1">
        <cfvo type="num" val="0"/>
        <cfvo type="num" val="0"/>
        <color rgb="00D8B4FE"/>
      </dataBar>
    </cfRule>
  </conditionalFormatting>
  <conditionalFormatting sqref="AQ7:AQ12">
    <cfRule type="dataBar" priority="10">
      <dataBar showValue="1">
        <cfvo type="num" val="0"/>
        <cfvo type="num" val="0"/>
        <color rgb="00D8B4FE"/>
      </dataBar>
    </cfRule>
  </conditionalFormatting>
  <conditionalFormatting sqref="AQ17:AQ25">
    <cfRule type="dataBar" priority="11">
      <dataBar showValue="1">
        <cfvo type="num" val="0"/>
        <cfvo type="num" val="0"/>
        <color rgb="00D8B4FE"/>
      </dataBar>
    </cfRule>
  </conditionalFormatting>
  <conditionalFormatting sqref="AQ30:AQ34">
    <cfRule type="dataBar" priority="12">
      <dataBar showValue="1">
        <cfvo type="num" val="0"/>
        <cfvo type="num" val="0"/>
        <color rgb="00D8B4FE"/>
      </dataBar>
    </cfRule>
  </conditionalFormatting>
  <conditionalFormatting sqref="BA7:BA12">
    <cfRule type="dataBar" priority="13">
      <dataBar showValue="1">
        <cfvo type="num" val="0"/>
        <cfvo type="num" val="0"/>
        <color rgb="00D8B4FE"/>
      </dataBar>
    </cfRule>
  </conditionalFormatting>
  <conditionalFormatting sqref="BA17:BA25">
    <cfRule type="dataBar" priority="14">
      <dataBar showValue="1">
        <cfvo type="num" val="0"/>
        <cfvo type="num" val="0"/>
        <color rgb="00D8B4FE"/>
      </dataBar>
    </cfRule>
  </conditionalFormatting>
  <conditionalFormatting sqref="BA30:BA34">
    <cfRule type="dataBar" priority="15">
      <dataBar showValue="1">
        <cfvo type="num" val="0"/>
        <cfvo type="num" val="0"/>
        <color rgb="00D8B4FE"/>
      </dataBar>
    </cfRule>
  </conditionalFormatting>
  <conditionalFormatting sqref="BQ7:BQ12">
    <cfRule type="dataBar" priority="16">
      <dataBar showValue="1">
        <cfvo type="num" val="0"/>
        <cfvo type="max"/>
        <color rgb="00B7E4C7"/>
      </dataBar>
    </cfRule>
  </conditionalFormatting>
  <conditionalFormatting sqref="BQ17:BQ25">
    <cfRule type="dataBar" priority="17">
      <dataBar showValue="1">
        <cfvo type="num" val="0"/>
        <cfvo type="max"/>
        <color rgb="00B7E4C7"/>
      </dataBar>
    </cfRule>
  </conditionalFormatting>
  <conditionalFormatting sqref="BQ30:BQ34">
    <cfRule type="dataBar" priority="18">
      <dataBar showValue="1">
        <cfvo type="num" val="0"/>
        <cfvo type="max"/>
        <color rgb="00B7E4C7"/>
      </dataBar>
    </cfRule>
  </conditionalFormatting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J79"/>
  <sheetViews>
    <sheetView workbookViewId="0">
      <selection activeCell="A1" sqref="A1"/>
    </sheetView>
  </sheetViews>
  <sheetFormatPr baseColWidth="8" defaultRowHeight="15"/>
  <cols>
    <col width="16" customWidth="1" min="1" max="1"/>
    <col width="34" customWidth="1" min="2" max="2"/>
    <col width="16" customWidth="1" min="3" max="3"/>
    <col width="16" customWidth="1" min="4" max="4"/>
    <col width="16" customWidth="1" min="5" max="5"/>
    <col width="16" customWidth="1" min="6" max="6"/>
    <col width="16" customWidth="1" min="7" max="7"/>
    <col width="16" customWidth="1" min="8" max="8"/>
    <col width="16" customWidth="1" min="9" max="9"/>
    <col width="16" customWidth="1" min="10" max="10"/>
    <col width="16" customWidth="1" min="11" max="11"/>
    <col width="16" customWidth="1" min="12" max="12"/>
  </cols>
  <sheetData>
    <row r="1">
      <c r="A1" s="12" t="inlineStr">
        <is>
          <t>Дашборд дорожной карты</t>
        </is>
      </c>
    </row>
    <row r="2">
      <c r="A2" t="inlineStr">
        <is>
          <t>Период отчета: 01.06.2026 — 30.06.2026</t>
        </is>
      </c>
    </row>
    <row r="3">
      <c r="A3" t="inlineStr">
        <is>
          <t>Дата контроля: 30.06.2026</t>
        </is>
      </c>
    </row>
    <row r="5">
      <c r="A5" s="13" t="inlineStr">
        <is>
          <t>Показатель</t>
        </is>
      </c>
      <c r="B5" s="13" t="inlineStr">
        <is>
          <t>Значение</t>
        </is>
      </c>
    </row>
    <row r="6">
      <c r="A6" s="6" t="inlineStr">
        <is>
          <t>Факт суммы</t>
        </is>
      </c>
      <c r="B6" s="14" t="n">
        <v>2383356.69</v>
      </c>
    </row>
    <row r="7">
      <c r="A7" s="6" t="inlineStr">
        <is>
          <t>План суммы</t>
        </is>
      </c>
      <c r="B7" s="14" t="n">
        <v>2550000</v>
      </c>
    </row>
    <row r="8">
      <c r="A8" s="6" t="inlineStr">
        <is>
          <t>Выполнение суммы</t>
        </is>
      </c>
      <c r="B8" s="15" t="n">
        <v>0.9346496823529411</v>
      </c>
    </row>
    <row r="9">
      <c r="A9" s="6" t="inlineStr">
        <is>
          <t>Факт тренировок</t>
        </is>
      </c>
      <c r="B9" s="14" t="n">
        <v>2699</v>
      </c>
    </row>
    <row r="10">
      <c r="A10" s="6" t="inlineStr">
        <is>
          <t>План тренировок</t>
        </is>
      </c>
      <c r="B10" s="14" t="n">
        <v>2645</v>
      </c>
    </row>
    <row r="11">
      <c r="A11" s="6" t="inlineStr">
        <is>
          <t>Выполнение тренировок</t>
        </is>
      </c>
      <c r="B11" s="15" t="n">
        <v>1.020415879017013</v>
      </c>
    </row>
    <row r="12">
      <c r="A12" s="6" t="inlineStr">
        <is>
          <t>Дней прошло</t>
        </is>
      </c>
      <c r="B12" s="14" t="inlineStr">
        <is>
          <t>30 / 30</t>
        </is>
      </c>
    </row>
    <row r="15">
      <c r="A15" s="16" t="inlineStr">
        <is>
          <t>Свод подразделений</t>
        </is>
      </c>
    </row>
    <row r="16">
      <c r="A16" s="13" t="inlineStr">
        <is>
          <t>Подразделение</t>
        </is>
      </c>
      <c r="B16" s="13" t="inlineStr">
        <is>
          <t>План трен.</t>
        </is>
      </c>
      <c r="C16" s="13" t="inlineStr">
        <is>
          <t>Факт трен.</t>
        </is>
      </c>
      <c r="D16" s="13" t="inlineStr">
        <is>
          <t>Выполнение трен.</t>
        </is>
      </c>
      <c r="E16" s="13" t="inlineStr">
        <is>
          <t>План ₽</t>
        </is>
      </c>
      <c r="F16" s="13" t="inlineStr">
        <is>
          <t>Факт ₽</t>
        </is>
      </c>
      <c r="G16" s="13" t="inlineStr">
        <is>
          <t>Выполнение ₽</t>
        </is>
      </c>
      <c r="H16" s="13" t="inlineStr">
        <is>
          <t>RR ₽</t>
        </is>
      </c>
      <c r="I16" s="13" t="inlineStr">
        <is>
          <t>Отклонение ₽</t>
        </is>
      </c>
    </row>
    <row r="17">
      <c r="A17" s="6" t="inlineStr">
        <is>
          <t>БАС</t>
        </is>
      </c>
      <c r="B17" s="7" t="n">
        <v>1533</v>
      </c>
      <c r="C17" s="7" t="n">
        <v>1815</v>
      </c>
      <c r="D17" s="17" t="n">
        <v>1.183953033268102</v>
      </c>
      <c r="E17" s="7" t="n">
        <v>1100000</v>
      </c>
      <c r="F17" s="7" t="n">
        <v>1216941.52</v>
      </c>
      <c r="G17" s="17" t="n">
        <v>1.106310472727273</v>
      </c>
      <c r="H17" s="7" t="n">
        <v>1216941.52</v>
      </c>
      <c r="I17" s="7" t="n">
        <v>116941.52</v>
      </c>
    </row>
    <row r="18">
      <c r="A18" s="6" t="inlineStr">
        <is>
          <t>ТЗ</t>
        </is>
      </c>
      <c r="B18" s="7" t="n">
        <v>763</v>
      </c>
      <c r="C18" s="7" t="n">
        <v>571</v>
      </c>
      <c r="D18" s="17" t="n">
        <v>0.7483617300131061</v>
      </c>
      <c r="E18" s="7" t="n">
        <v>900000</v>
      </c>
      <c r="F18" s="7" t="n">
        <v>669334.76</v>
      </c>
      <c r="G18" s="17" t="n">
        <v>0.7437052888888889</v>
      </c>
      <c r="H18" s="7" t="n">
        <v>669334.76</v>
      </c>
      <c r="I18" s="7" t="n">
        <v>-230665.24</v>
      </c>
    </row>
    <row r="19">
      <c r="A19" s="6" t="inlineStr">
        <is>
          <t>ГП</t>
        </is>
      </c>
      <c r="B19" s="7" t="n">
        <v>349</v>
      </c>
      <c r="C19" s="7" t="n">
        <v>313</v>
      </c>
      <c r="D19" s="17" t="n">
        <v>0.8968481375358166</v>
      </c>
      <c r="E19" s="7" t="n">
        <v>550000</v>
      </c>
      <c r="F19" s="7" t="n">
        <v>497080.41</v>
      </c>
      <c r="G19" s="17" t="n">
        <v>0.9037825636363637</v>
      </c>
      <c r="H19" s="7" t="n">
        <v>497080.41</v>
      </c>
      <c r="I19" s="7" t="n">
        <v>-52919.58999999997</v>
      </c>
    </row>
    <row r="23">
      <c r="A23" s="16" t="inlineStr">
        <is>
          <t>Выполнение плана тренерами</t>
        </is>
      </c>
    </row>
    <row r="24">
      <c r="A24" s="13" t="inlineStr">
        <is>
          <t>Подразделение</t>
        </is>
      </c>
      <c r="B24" s="13" t="inlineStr">
        <is>
          <t>Тренер</t>
        </is>
      </c>
      <c r="C24" s="13" t="inlineStr">
        <is>
          <t>План трен.</t>
        </is>
      </c>
      <c r="D24" s="13" t="inlineStr">
        <is>
          <t>Факт трен.</t>
        </is>
      </c>
      <c r="E24" s="13" t="inlineStr">
        <is>
          <t>Выполнение трен.</t>
        </is>
      </c>
      <c r="F24" s="13" t="inlineStr">
        <is>
          <t>План ₽</t>
        </is>
      </c>
      <c r="G24" s="13" t="inlineStr">
        <is>
          <t>Факт ₽</t>
        </is>
      </c>
      <c r="H24" s="13" t="inlineStr">
        <is>
          <t>Выполнение ₽</t>
        </is>
      </c>
      <c r="I24" s="13" t="inlineStr">
        <is>
          <t>RR ₽</t>
        </is>
      </c>
      <c r="J24" s="13" t="inlineStr">
        <is>
          <t>Отклонение ₽</t>
        </is>
      </c>
    </row>
    <row r="25">
      <c r="A25" s="6" t="inlineStr">
        <is>
          <t>БАС</t>
        </is>
      </c>
      <c r="B25" s="6" t="inlineStr">
        <is>
          <t>Ларцева Лариса Викторовна</t>
        </is>
      </c>
      <c r="C25" s="7" t="n">
        <v>642</v>
      </c>
      <c r="D25" s="7" t="n">
        <v>620</v>
      </c>
      <c r="E25" s="17" t="n">
        <v>0.9657320872274143</v>
      </c>
      <c r="F25" s="7" t="n">
        <v>430200</v>
      </c>
      <c r="G25" s="7" t="n">
        <v>432646.09</v>
      </c>
      <c r="H25" s="17" t="n">
        <v>1.005685936773594</v>
      </c>
      <c r="I25" s="7" t="n">
        <v>432646.09</v>
      </c>
      <c r="J25" s="7" t="n">
        <v>2446.090000000026</v>
      </c>
    </row>
    <row r="26">
      <c r="A26" s="6" t="inlineStr">
        <is>
          <t>БАС</t>
        </is>
      </c>
      <c r="B26" s="6" t="inlineStr">
        <is>
          <t>Боска Ляна Викторовна</t>
        </is>
      </c>
      <c r="C26" s="7" t="n">
        <v>413</v>
      </c>
      <c r="D26" s="7" t="n">
        <v>430</v>
      </c>
      <c r="E26" s="17" t="n">
        <v>1.041162227602906</v>
      </c>
      <c r="F26" s="7" t="n">
        <v>203500</v>
      </c>
      <c r="G26" s="7" t="n">
        <v>211550</v>
      </c>
      <c r="H26" s="17" t="n">
        <v>1.03955773955774</v>
      </c>
      <c r="I26" s="7" t="n">
        <v>211550</v>
      </c>
      <c r="J26" s="7" t="n">
        <v>8050</v>
      </c>
    </row>
    <row r="27">
      <c r="A27" s="6" t="inlineStr">
        <is>
          <t>БАС</t>
        </is>
      </c>
      <c r="B27" s="6" t="inlineStr">
        <is>
          <t>Ягонский Валерий Сергеевич</t>
        </is>
      </c>
      <c r="C27" s="7" t="n">
        <v>213</v>
      </c>
      <c r="D27" s="7" t="n">
        <v>316</v>
      </c>
      <c r="E27" s="17" t="n">
        <v>1.483568075117371</v>
      </c>
      <c r="F27" s="7" t="n">
        <v>191800</v>
      </c>
      <c r="G27" s="7" t="n">
        <v>210482.5</v>
      </c>
      <c r="H27" s="17" t="n">
        <v>1.097406152241919</v>
      </c>
      <c r="I27" s="7" t="n">
        <v>210482.5</v>
      </c>
      <c r="J27" s="7" t="n">
        <v>18682.5</v>
      </c>
    </row>
    <row r="28">
      <c r="A28" s="6" t="inlineStr">
        <is>
          <t>БАС</t>
        </is>
      </c>
      <c r="B28" s="6" t="inlineStr">
        <is>
          <t>Маслов Виктор Олегович</t>
        </is>
      </c>
      <c r="C28" s="7" t="n">
        <v>84</v>
      </c>
      <c r="D28" s="7" t="n">
        <v>107</v>
      </c>
      <c r="E28" s="17" t="n">
        <v>1.273809523809524</v>
      </c>
      <c r="F28" s="7" t="n">
        <v>58600</v>
      </c>
      <c r="G28" s="7" t="n">
        <v>74458.78</v>
      </c>
      <c r="H28" s="17" t="n">
        <v>1.270627645051194</v>
      </c>
      <c r="I28" s="7" t="n">
        <v>74458.78</v>
      </c>
      <c r="J28" s="7" t="n">
        <v>15858.78</v>
      </c>
    </row>
    <row r="29">
      <c r="A29" s="6" t="inlineStr">
        <is>
          <t>БАС</t>
        </is>
      </c>
      <c r="B29" s="6" t="inlineStr">
        <is>
          <t>Фролова Варвара Ильинична</t>
        </is>
      </c>
      <c r="C29" s="7" t="n">
        <v>100</v>
      </c>
      <c r="D29" s="7" t="n">
        <v>233</v>
      </c>
      <c r="E29" s="17" t="n">
        <v>2.33</v>
      </c>
      <c r="F29" s="7" t="n">
        <v>126700</v>
      </c>
      <c r="G29" s="7" t="n">
        <v>166906.66</v>
      </c>
      <c r="H29" s="17" t="n">
        <v>1.317337490134175</v>
      </c>
      <c r="I29" s="7" t="n">
        <v>166906.66</v>
      </c>
      <c r="J29" s="7" t="n">
        <v>40206.66</v>
      </c>
    </row>
    <row r="30">
      <c r="A30" s="6" t="inlineStr">
        <is>
          <t>БАС</t>
        </is>
      </c>
      <c r="B30" s="6" t="inlineStr">
        <is>
          <t>Семененко Мария Георгиевна</t>
        </is>
      </c>
      <c r="C30" s="7" t="n">
        <v>81</v>
      </c>
      <c r="D30" s="7" t="n">
        <v>109</v>
      </c>
      <c r="E30" s="17" t="n">
        <v>1.345679012345679</v>
      </c>
      <c r="F30" s="7" t="n">
        <v>89200</v>
      </c>
      <c r="G30" s="7" t="n">
        <v>120897.49</v>
      </c>
      <c r="H30" s="17" t="n">
        <v>1.35535302690583</v>
      </c>
      <c r="I30" s="7" t="n">
        <v>120897.49</v>
      </c>
      <c r="J30" s="7" t="n">
        <v>31697.49000000001</v>
      </c>
    </row>
    <row r="31">
      <c r="A31" s="6" t="inlineStr">
        <is>
          <t>ТЗ</t>
        </is>
      </c>
      <c r="B31" s="6" t="inlineStr">
        <is>
          <t>Козырев Марк Романович</t>
        </is>
      </c>
      <c r="C31" s="7" t="n">
        <v>64</v>
      </c>
      <c r="D31" s="7" t="n">
        <v>25</v>
      </c>
      <c r="E31" s="17" t="n">
        <v>0.390625</v>
      </c>
      <c r="F31" s="7" t="n">
        <v>75900</v>
      </c>
      <c r="G31" s="7" t="n">
        <v>27875.75</v>
      </c>
      <c r="H31" s="17" t="n">
        <v>0.3672694334650856</v>
      </c>
      <c r="I31" s="7" t="n">
        <v>27875.75</v>
      </c>
      <c r="J31" s="7" t="n">
        <v>-48024.25</v>
      </c>
    </row>
    <row r="32">
      <c r="A32" s="6" t="inlineStr">
        <is>
          <t>ТЗ</t>
        </is>
      </c>
      <c r="B32" s="6" t="inlineStr">
        <is>
          <t>Бойко Наталья Вячеславовна</t>
        </is>
      </c>
      <c r="C32" s="7" t="n">
        <v>89</v>
      </c>
      <c r="D32" s="7" t="n">
        <v>66</v>
      </c>
      <c r="E32" s="17" t="n">
        <v>0.7415730337078652</v>
      </c>
      <c r="F32" s="7" t="n">
        <v>119600</v>
      </c>
      <c r="G32" s="7" t="n">
        <v>88496.8</v>
      </c>
      <c r="H32" s="17" t="n">
        <v>0.7399397993311037</v>
      </c>
      <c r="I32" s="7" t="n">
        <v>88496.8</v>
      </c>
      <c r="J32" s="7" t="n">
        <v>-31103.2</v>
      </c>
    </row>
    <row r="33">
      <c r="A33" s="6" t="inlineStr">
        <is>
          <t>ТЗ</t>
        </is>
      </c>
      <c r="B33" s="6" t="inlineStr">
        <is>
          <t>Рычков Евгений Викторович</t>
        </is>
      </c>
      <c r="C33" s="7" t="n">
        <v>126</v>
      </c>
      <c r="D33" s="7" t="n">
        <v>91</v>
      </c>
      <c r="E33" s="17" t="n">
        <v>0.7222222222222222</v>
      </c>
      <c r="F33" s="7" t="n">
        <v>115900</v>
      </c>
      <c r="G33" s="7" t="n">
        <v>86277</v>
      </c>
      <c r="H33" s="17" t="n">
        <v>0.7444089732528042</v>
      </c>
      <c r="I33" s="7" t="n">
        <v>86277</v>
      </c>
      <c r="J33" s="7" t="n">
        <v>-29623</v>
      </c>
    </row>
    <row r="34">
      <c r="A34" s="6" t="inlineStr">
        <is>
          <t>ТЗ</t>
        </is>
      </c>
      <c r="B34" s="6" t="inlineStr">
        <is>
          <t>Ефремова Анастасия Евгеньевна</t>
        </is>
      </c>
      <c r="C34" s="7" t="n">
        <v>10</v>
      </c>
      <c r="D34" s="7" t="n">
        <v>8</v>
      </c>
      <c r="E34" s="17" t="n">
        <v>0.8</v>
      </c>
      <c r="F34" s="7" t="n">
        <v>13900</v>
      </c>
      <c r="G34" s="7" t="n">
        <v>10356.5</v>
      </c>
      <c r="H34" s="17" t="n">
        <v>0.7450719424460431</v>
      </c>
      <c r="I34" s="7" t="n">
        <v>10356.5</v>
      </c>
      <c r="J34" s="7" t="n">
        <v>-3543.5</v>
      </c>
    </row>
    <row r="35">
      <c r="A35" s="6" t="inlineStr">
        <is>
          <t>ТЗ</t>
        </is>
      </c>
      <c r="B35" s="6" t="inlineStr">
        <is>
          <t>Амельчаков Александр Андреевич</t>
        </is>
      </c>
      <c r="C35" s="7" t="n">
        <v>155</v>
      </c>
      <c r="D35" s="7" t="n">
        <v>118</v>
      </c>
      <c r="E35" s="17" t="n">
        <v>0.7612903225806451</v>
      </c>
      <c r="F35" s="7" t="n">
        <v>157500</v>
      </c>
      <c r="G35" s="7" t="n">
        <v>119843.66</v>
      </c>
      <c r="H35" s="17" t="n">
        <v>0.760912126984127</v>
      </c>
      <c r="I35" s="7" t="n">
        <v>119843.66</v>
      </c>
      <c r="J35" s="7" t="n">
        <v>-37656.34</v>
      </c>
    </row>
    <row r="36">
      <c r="A36" s="6" t="inlineStr">
        <is>
          <t>ТЗ</t>
        </is>
      </c>
      <c r="B36" s="6" t="inlineStr">
        <is>
          <t>Чертыков Максим Васильевич</t>
        </is>
      </c>
      <c r="C36" s="7" t="n">
        <v>23</v>
      </c>
      <c r="D36" s="7" t="n">
        <v>20</v>
      </c>
      <c r="E36" s="17" t="n">
        <v>0.8695652173913043</v>
      </c>
      <c r="F36" s="7" t="n">
        <v>29100</v>
      </c>
      <c r="G36" s="7" t="n">
        <v>22396.5</v>
      </c>
      <c r="H36" s="17" t="n">
        <v>0.769639175257732</v>
      </c>
      <c r="I36" s="7" t="n">
        <v>22396.5</v>
      </c>
      <c r="J36" s="7" t="n">
        <v>-6703.5</v>
      </c>
    </row>
    <row r="37">
      <c r="A37" s="6" t="inlineStr">
        <is>
          <t>ТЗ</t>
        </is>
      </c>
      <c r="B37" s="6" t="inlineStr">
        <is>
          <t>Ондрак Елена Сергеевна</t>
        </is>
      </c>
      <c r="C37" s="7" t="n">
        <v>179</v>
      </c>
      <c r="D37" s="7" t="n">
        <v>138</v>
      </c>
      <c r="E37" s="17" t="n">
        <v>0.770949720670391</v>
      </c>
      <c r="F37" s="7" t="n">
        <v>272900</v>
      </c>
      <c r="G37" s="7" t="n">
        <v>212798.75</v>
      </c>
      <c r="H37" s="17" t="n">
        <v>0.7797682301209234</v>
      </c>
      <c r="I37" s="7" t="n">
        <v>212798.75</v>
      </c>
      <c r="J37" s="7" t="n">
        <v>-60101.25</v>
      </c>
    </row>
    <row r="38">
      <c r="A38" s="6" t="inlineStr">
        <is>
          <t>ТЗ</t>
        </is>
      </c>
      <c r="B38" s="6" t="inlineStr">
        <is>
          <t>Карманов Павел Алексеевич</t>
        </is>
      </c>
      <c r="C38" s="7" t="n">
        <v>79</v>
      </c>
      <c r="D38" s="7" t="n">
        <v>71</v>
      </c>
      <c r="E38" s="17" t="n">
        <v>0.8987341772151899</v>
      </c>
      <c r="F38" s="7" t="n">
        <v>73500</v>
      </c>
      <c r="G38" s="7" t="n">
        <v>64010.5</v>
      </c>
      <c r="H38" s="17" t="n">
        <v>0.8708911564625851</v>
      </c>
      <c r="I38" s="7" t="n">
        <v>64010.5</v>
      </c>
      <c r="J38" s="7" t="n">
        <v>-9489.5</v>
      </c>
    </row>
    <row r="39">
      <c r="A39" s="6" t="inlineStr">
        <is>
          <t>ТЗ</t>
        </is>
      </c>
      <c r="B39" s="6" t="inlineStr">
        <is>
          <t>Сафенрейдер Алексей Сергеевич</t>
        </is>
      </c>
      <c r="C39" s="7" t="n">
        <v>38</v>
      </c>
      <c r="D39" s="7" t="n">
        <v>34</v>
      </c>
      <c r="E39" s="17" t="n">
        <v>0.8947368421052632</v>
      </c>
      <c r="F39" s="7" t="n">
        <v>41700</v>
      </c>
      <c r="G39" s="7" t="n">
        <v>37279.3</v>
      </c>
      <c r="H39" s="17" t="n">
        <v>0.8939880095923262</v>
      </c>
      <c r="I39" s="7" t="n">
        <v>37279.3</v>
      </c>
      <c r="J39" s="7" t="n">
        <v>-4420.699999999997</v>
      </c>
    </row>
    <row r="40">
      <c r="A40" s="6" t="inlineStr">
        <is>
          <t>ГП</t>
        </is>
      </c>
      <c r="B40" s="6" t="inlineStr">
        <is>
          <t>Севрюк Наталья Фангаровна</t>
        </is>
      </c>
      <c r="C40" s="7" t="n">
        <v>113</v>
      </c>
      <c r="D40" s="7" t="n">
        <v>92</v>
      </c>
      <c r="E40" s="17" t="n">
        <v>0.8141592920353983</v>
      </c>
      <c r="F40" s="7" t="n">
        <v>144000</v>
      </c>
      <c r="G40" s="7" t="n">
        <v>116189.91</v>
      </c>
      <c r="H40" s="17" t="n">
        <v>0.806874375</v>
      </c>
      <c r="I40" s="7" t="n">
        <v>116189.91</v>
      </c>
      <c r="J40" s="7" t="n">
        <v>-27810.09</v>
      </c>
    </row>
    <row r="41">
      <c r="A41" s="6" t="inlineStr">
        <is>
          <t>ГП</t>
        </is>
      </c>
      <c r="B41" s="6" t="inlineStr">
        <is>
          <t>Романов Валерий Валерьевич</t>
        </is>
      </c>
      <c r="C41" s="7" t="n">
        <v>5</v>
      </c>
      <c r="D41" s="7" t="n">
        <v>4</v>
      </c>
      <c r="E41" s="17" t="n">
        <v>0.8</v>
      </c>
      <c r="F41" s="7" t="n">
        <v>6000</v>
      </c>
      <c r="G41" s="7" t="n">
        <v>4920</v>
      </c>
      <c r="H41" s="17" t="n">
        <v>0.82</v>
      </c>
      <c r="I41" s="7" t="n">
        <v>4920</v>
      </c>
      <c r="J41" s="7" t="n">
        <v>-1080</v>
      </c>
    </row>
    <row r="42">
      <c r="A42" s="6" t="inlineStr">
        <is>
          <t>ГП</t>
        </is>
      </c>
      <c r="B42" s="6" t="inlineStr">
        <is>
          <t>Поминова Анна Анатольевна</t>
        </is>
      </c>
      <c r="C42" s="7" t="n">
        <v>30</v>
      </c>
      <c r="D42" s="7" t="n">
        <v>28</v>
      </c>
      <c r="E42" s="17" t="n">
        <v>0.9333333333333333</v>
      </c>
      <c r="F42" s="7" t="n">
        <v>37700</v>
      </c>
      <c r="G42" s="7" t="n">
        <v>33907</v>
      </c>
      <c r="H42" s="17" t="n">
        <v>0.8993899204244031</v>
      </c>
      <c r="I42" s="7" t="n">
        <v>33907</v>
      </c>
      <c r="J42" s="7" t="n">
        <v>-3793</v>
      </c>
    </row>
    <row r="43">
      <c r="A43" s="6" t="inlineStr">
        <is>
          <t>ГП</t>
        </is>
      </c>
      <c r="B43" s="6" t="inlineStr">
        <is>
          <t>Вдовина Вера Юрьевна</t>
        </is>
      </c>
      <c r="C43" s="7" t="n">
        <v>135</v>
      </c>
      <c r="D43" s="7" t="n">
        <v>121</v>
      </c>
      <c r="E43" s="17" t="n">
        <v>0.8962962962962963</v>
      </c>
      <c r="F43" s="7" t="n">
        <v>244100</v>
      </c>
      <c r="G43" s="7" t="n">
        <v>220211.25</v>
      </c>
      <c r="H43" s="17" t="n">
        <v>0.9021353953297829</v>
      </c>
      <c r="I43" s="7" t="n">
        <v>220211.25</v>
      </c>
      <c r="J43" s="7" t="n">
        <v>-23888.75</v>
      </c>
    </row>
    <row r="44">
      <c r="A44" s="6" t="inlineStr">
        <is>
          <t>ГП</t>
        </is>
      </c>
      <c r="B44" s="6" t="inlineStr">
        <is>
          <t>Носонова Елена Валерьевна</t>
        </is>
      </c>
      <c r="C44" s="7" t="n">
        <v>66</v>
      </c>
      <c r="D44" s="7" t="n">
        <v>68</v>
      </c>
      <c r="E44" s="17" t="n">
        <v>1.03030303030303</v>
      </c>
      <c r="F44" s="7" t="n">
        <v>118200</v>
      </c>
      <c r="G44" s="7" t="n">
        <v>121852.25</v>
      </c>
      <c r="H44" s="17" t="n">
        <v>1.030898900169205</v>
      </c>
      <c r="I44" s="7" t="n">
        <v>121852.25</v>
      </c>
      <c r="J44" s="7" t="n">
        <v>3652.25</v>
      </c>
    </row>
    <row r="48">
      <c r="A48" s="16" t="inlineStr">
        <is>
          <t>Дорожная карта по дням</t>
        </is>
      </c>
    </row>
    <row r="49">
      <c r="A49" s="13" t="inlineStr">
        <is>
          <t>День</t>
        </is>
      </c>
      <c r="B49" s="13" t="inlineStr">
        <is>
          <t>Дата</t>
        </is>
      </c>
      <c r="C49" s="13" t="inlineStr">
        <is>
          <t>План ₽ накоп.</t>
        </is>
      </c>
      <c r="D49" s="13" t="inlineStr">
        <is>
          <t>Факт ₽ день</t>
        </is>
      </c>
      <c r="E49" s="13" t="inlineStr">
        <is>
          <t>Факт ₽ накоп.</t>
        </is>
      </c>
      <c r="F49" s="13" t="inlineStr">
        <is>
          <t>% ₽</t>
        </is>
      </c>
      <c r="G49" s="13" t="inlineStr">
        <is>
          <t>План трен. накоп.</t>
        </is>
      </c>
      <c r="H49" s="13" t="inlineStr">
        <is>
          <t>Факт трен. день</t>
        </is>
      </c>
      <c r="I49" s="13" t="inlineStr">
        <is>
          <t>Факт трен. накоп.</t>
        </is>
      </c>
      <c r="J49" s="13" t="inlineStr">
        <is>
          <t>% трен.</t>
        </is>
      </c>
    </row>
    <row r="50">
      <c r="A50" s="6" t="n">
        <v>1</v>
      </c>
      <c r="B50" s="6" t="inlineStr">
        <is>
          <t>01.06.2026</t>
        </is>
      </c>
      <c r="C50" s="7" t="n">
        <v>85000</v>
      </c>
      <c r="D50" s="7" t="n">
        <v>218403.66</v>
      </c>
      <c r="E50" s="7" t="n">
        <v>218403.66</v>
      </c>
      <c r="F50" s="17" t="n">
        <v>2.569454823529412</v>
      </c>
      <c r="G50" s="7" t="n">
        <v>88.16666666666667</v>
      </c>
      <c r="H50" s="7" t="n">
        <v>367</v>
      </c>
      <c r="I50" s="7" t="n">
        <v>367</v>
      </c>
      <c r="J50" s="17" t="n">
        <v>4.162570888468809</v>
      </c>
    </row>
    <row r="51">
      <c r="A51" s="6" t="n">
        <v>2</v>
      </c>
      <c r="B51" s="6" t="inlineStr">
        <is>
          <t>02.06.2026</t>
        </is>
      </c>
      <c r="C51" s="7" t="n">
        <v>170000</v>
      </c>
      <c r="D51" s="7" t="n">
        <v>54107.9</v>
      </c>
      <c r="E51" s="7" t="n">
        <v>272511.56</v>
      </c>
      <c r="F51" s="17" t="n">
        <v>1.603009176470588</v>
      </c>
      <c r="G51" s="7" t="n">
        <v>176.3333333333333</v>
      </c>
      <c r="H51" s="7" t="n">
        <v>40</v>
      </c>
      <c r="I51" s="7" t="n">
        <v>407</v>
      </c>
      <c r="J51" s="17" t="n">
        <v>2.308128544423441</v>
      </c>
    </row>
    <row r="52">
      <c r="A52" s="6" t="n">
        <v>3</v>
      </c>
      <c r="B52" s="6" t="inlineStr">
        <is>
          <t>03.06.2026</t>
        </is>
      </c>
      <c r="C52" s="7" t="n">
        <v>255000</v>
      </c>
      <c r="D52" s="7" t="n">
        <v>84240.17</v>
      </c>
      <c r="E52" s="7" t="n">
        <v>356751.73</v>
      </c>
      <c r="F52" s="17" t="n">
        <v>1.399026392156863</v>
      </c>
      <c r="G52" s="7" t="n">
        <v>264.5</v>
      </c>
      <c r="H52" s="7" t="n">
        <v>113</v>
      </c>
      <c r="I52" s="7" t="n">
        <v>520</v>
      </c>
      <c r="J52" s="17" t="n">
        <v>1.965973534971645</v>
      </c>
    </row>
    <row r="53">
      <c r="A53" s="6" t="n">
        <v>4</v>
      </c>
      <c r="B53" s="6" t="inlineStr">
        <is>
          <t>04.06.2026</t>
        </is>
      </c>
      <c r="C53" s="7" t="n">
        <v>340000</v>
      </c>
      <c r="D53" s="7" t="n">
        <v>65364.37</v>
      </c>
      <c r="E53" s="7" t="n">
        <v>422116.1</v>
      </c>
      <c r="F53" s="17" t="n">
        <v>1.241517941176471</v>
      </c>
      <c r="G53" s="7" t="n">
        <v>352.6666666666667</v>
      </c>
      <c r="H53" s="7" t="n">
        <v>77</v>
      </c>
      <c r="I53" s="7" t="n">
        <v>597</v>
      </c>
      <c r="J53" s="17" t="n">
        <v>1.69281663516068</v>
      </c>
    </row>
    <row r="54">
      <c r="A54" s="6" t="n">
        <v>5</v>
      </c>
      <c r="B54" s="6" t="inlineStr">
        <is>
          <t>05.06.2026</t>
        </is>
      </c>
      <c r="C54" s="7" t="n">
        <v>425000</v>
      </c>
      <c r="D54" s="7" t="n">
        <v>69524.5</v>
      </c>
      <c r="E54" s="7" t="n">
        <v>491640.6</v>
      </c>
      <c r="F54" s="17" t="n">
        <v>1.156801411764706</v>
      </c>
      <c r="G54" s="7" t="n">
        <v>440.8333333333333</v>
      </c>
      <c r="H54" s="7" t="n">
        <v>47</v>
      </c>
      <c r="I54" s="7" t="n">
        <v>644</v>
      </c>
      <c r="J54" s="17" t="n">
        <v>1.460869565217391</v>
      </c>
    </row>
    <row r="55">
      <c r="A55" s="6" t="n">
        <v>6</v>
      </c>
      <c r="B55" s="6" t="inlineStr">
        <is>
          <t>06.06.2026</t>
        </is>
      </c>
      <c r="C55" s="7" t="n">
        <v>510000</v>
      </c>
      <c r="D55" s="7" t="n">
        <v>12745.91</v>
      </c>
      <c r="E55" s="7" t="n">
        <v>504386.51</v>
      </c>
      <c r="F55" s="17" t="n">
        <v>0.988993156862745</v>
      </c>
      <c r="G55" s="7" t="n">
        <v>529</v>
      </c>
      <c r="H55" s="7" t="n">
        <v>11</v>
      </c>
      <c r="I55" s="7" t="n">
        <v>655</v>
      </c>
      <c r="J55" s="17" t="n">
        <v>1.238185255198488</v>
      </c>
    </row>
    <row r="56">
      <c r="A56" s="6" t="n">
        <v>7</v>
      </c>
      <c r="B56" s="6" t="inlineStr">
        <is>
          <t>07.06.2026</t>
        </is>
      </c>
      <c r="C56" s="7" t="n">
        <v>595000</v>
      </c>
      <c r="D56" s="7" t="n">
        <v>2765.5</v>
      </c>
      <c r="E56" s="7" t="n">
        <v>507152.01</v>
      </c>
      <c r="F56" s="17" t="n">
        <v>0.852356319327731</v>
      </c>
      <c r="G56" s="7" t="n">
        <v>617.1666666666666</v>
      </c>
      <c r="H56" s="7" t="n">
        <v>3</v>
      </c>
      <c r="I56" s="7" t="n">
        <v>658</v>
      </c>
      <c r="J56" s="17" t="n">
        <v>1.066162570888469</v>
      </c>
    </row>
    <row r="57">
      <c r="A57" s="6" t="n">
        <v>8</v>
      </c>
      <c r="B57" s="6" t="inlineStr">
        <is>
          <t>08.06.2026</t>
        </is>
      </c>
      <c r="C57" s="7" t="n">
        <v>680000</v>
      </c>
      <c r="D57" s="7" t="n">
        <v>90188.31999999999</v>
      </c>
      <c r="E57" s="7" t="n">
        <v>597340.33</v>
      </c>
      <c r="F57" s="17" t="n">
        <v>0.8784416617647058</v>
      </c>
      <c r="G57" s="7" t="n">
        <v>705.3333333333334</v>
      </c>
      <c r="H57" s="7" t="n">
        <v>84</v>
      </c>
      <c r="I57" s="7" t="n">
        <v>742</v>
      </c>
      <c r="J57" s="17" t="n">
        <v>1.051984877126654</v>
      </c>
    </row>
    <row r="58">
      <c r="A58" s="6" t="n">
        <v>9</v>
      </c>
      <c r="B58" s="6" t="inlineStr">
        <is>
          <t>09.06.2026</t>
        </is>
      </c>
      <c r="C58" s="7" t="n">
        <v>765000</v>
      </c>
      <c r="D58" s="7" t="n">
        <v>84137.04000000001</v>
      </c>
      <c r="E58" s="7" t="n">
        <v>681477.37</v>
      </c>
      <c r="F58" s="17" t="n">
        <v>0.890820091503268</v>
      </c>
      <c r="G58" s="7" t="n">
        <v>793.5</v>
      </c>
      <c r="H58" s="7" t="n">
        <v>95</v>
      </c>
      <c r="I58" s="7" t="n">
        <v>837</v>
      </c>
      <c r="J58" s="17" t="n">
        <v>1.054820415879017</v>
      </c>
    </row>
    <row r="59">
      <c r="A59" s="6" t="n">
        <v>10</v>
      </c>
      <c r="B59" s="6" t="inlineStr">
        <is>
          <t>10.06.2026</t>
        </is>
      </c>
      <c r="C59" s="7" t="n">
        <v>850000</v>
      </c>
      <c r="D59" s="7" t="n">
        <v>92809.24000000001</v>
      </c>
      <c r="E59" s="7" t="n">
        <v>774286.61</v>
      </c>
      <c r="F59" s="17" t="n">
        <v>0.9109254235294117</v>
      </c>
      <c r="G59" s="7" t="n">
        <v>881.6666666666666</v>
      </c>
      <c r="H59" s="7" t="n">
        <v>89</v>
      </c>
      <c r="I59" s="7" t="n">
        <v>926</v>
      </c>
      <c r="J59" s="17" t="n">
        <v>1.050283553875236</v>
      </c>
    </row>
    <row r="60">
      <c r="A60" s="6" t="n">
        <v>11</v>
      </c>
      <c r="B60" s="6" t="inlineStr">
        <is>
          <t>11.06.2026</t>
        </is>
      </c>
      <c r="C60" s="7" t="n">
        <v>935000</v>
      </c>
      <c r="D60" s="7" t="n">
        <v>90365.25</v>
      </c>
      <c r="E60" s="7" t="n">
        <v>864651.86</v>
      </c>
      <c r="F60" s="17" t="n">
        <v>0.9247613475935829</v>
      </c>
      <c r="G60" s="7" t="n">
        <v>969.8333333333334</v>
      </c>
      <c r="H60" s="7" t="n">
        <v>112</v>
      </c>
      <c r="I60" s="7" t="n">
        <v>1038</v>
      </c>
      <c r="J60" s="17" t="n">
        <v>1.070286990891906</v>
      </c>
    </row>
    <row r="61">
      <c r="A61" s="6" t="n">
        <v>12</v>
      </c>
      <c r="B61" s="6" t="inlineStr">
        <is>
          <t>12.06.2026</t>
        </is>
      </c>
      <c r="C61" s="7" t="n">
        <v>1020000</v>
      </c>
      <c r="D61" s="7" t="n">
        <v>65210.5</v>
      </c>
      <c r="E61" s="7" t="n">
        <v>929862.36</v>
      </c>
      <c r="F61" s="17" t="n">
        <v>0.9116297647058823</v>
      </c>
      <c r="G61" s="7" t="n">
        <v>1058</v>
      </c>
      <c r="H61" s="7" t="n">
        <v>50</v>
      </c>
      <c r="I61" s="7" t="n">
        <v>1088</v>
      </c>
      <c r="J61" s="17" t="n">
        <v>1.02835538752363</v>
      </c>
    </row>
    <row r="62">
      <c r="A62" s="6" t="n">
        <v>13</v>
      </c>
      <c r="B62" s="6" t="inlineStr">
        <is>
          <t>13.06.2026</t>
        </is>
      </c>
      <c r="C62" s="7" t="n">
        <v>1105000</v>
      </c>
      <c r="D62" s="7" t="n">
        <v>33835.42</v>
      </c>
      <c r="E62" s="7" t="n">
        <v>963697.78</v>
      </c>
      <c r="F62" s="17" t="n">
        <v>0.8721246877828055</v>
      </c>
      <c r="G62" s="7" t="n">
        <v>1146.166666666667</v>
      </c>
      <c r="H62" s="7" t="n">
        <v>30</v>
      </c>
      <c r="I62" s="7" t="n">
        <v>1118</v>
      </c>
      <c r="J62" s="17" t="n">
        <v>0.9754253308128544</v>
      </c>
    </row>
    <row r="63">
      <c r="A63" s="6" t="n">
        <v>14</v>
      </c>
      <c r="B63" s="6" t="inlineStr">
        <is>
          <t>14.06.2026</t>
        </is>
      </c>
      <c r="C63" s="7" t="n">
        <v>1190000</v>
      </c>
      <c r="D63" s="7" t="n">
        <v>1618.75</v>
      </c>
      <c r="E63" s="7" t="n">
        <v>965316.53</v>
      </c>
      <c r="F63" s="17" t="n">
        <v>0.8111903613445378</v>
      </c>
      <c r="G63" s="7" t="n">
        <v>1234.333333333333</v>
      </c>
      <c r="H63" s="7" t="n">
        <v>1</v>
      </c>
      <c r="I63" s="7" t="n">
        <v>1119</v>
      </c>
      <c r="J63" s="17" t="n">
        <v>0.9065622468268971</v>
      </c>
    </row>
    <row r="64">
      <c r="A64" s="6" t="n">
        <v>15</v>
      </c>
      <c r="B64" s="6" t="inlineStr">
        <is>
          <t>15.06.2026</t>
        </is>
      </c>
      <c r="C64" s="7" t="n">
        <v>1275000</v>
      </c>
      <c r="D64" s="7" t="n">
        <v>60529.66</v>
      </c>
      <c r="E64" s="7" t="n">
        <v>1025846.19</v>
      </c>
      <c r="F64" s="17" t="n">
        <v>0.8045852470588236</v>
      </c>
      <c r="G64" s="7" t="n">
        <v>1322.5</v>
      </c>
      <c r="H64" s="7" t="n">
        <v>55</v>
      </c>
      <c r="I64" s="7" t="n">
        <v>1174</v>
      </c>
      <c r="J64" s="17" t="n">
        <v>0.8877126654064272</v>
      </c>
    </row>
    <row r="65">
      <c r="A65" s="6" t="n">
        <v>16</v>
      </c>
      <c r="B65" s="6" t="inlineStr">
        <is>
          <t>16.06.2026</t>
        </is>
      </c>
      <c r="C65" s="7" t="n">
        <v>1360000</v>
      </c>
      <c r="D65" s="7" t="n">
        <v>73742.84</v>
      </c>
      <c r="E65" s="7" t="n">
        <v>1099589.03</v>
      </c>
      <c r="F65" s="17" t="n">
        <v>0.8085213455882353</v>
      </c>
      <c r="G65" s="7" t="n">
        <v>1410.666666666667</v>
      </c>
      <c r="H65" s="7" t="n">
        <v>80</v>
      </c>
      <c r="I65" s="7" t="n">
        <v>1254</v>
      </c>
      <c r="J65" s="17" t="n">
        <v>0.8889413988657845</v>
      </c>
    </row>
    <row r="66">
      <c r="A66" s="6" t="n">
        <v>17</v>
      </c>
      <c r="B66" s="6" t="inlineStr">
        <is>
          <t>17.06.2026</t>
        </is>
      </c>
      <c r="C66" s="7" t="n">
        <v>1445000</v>
      </c>
      <c r="D66" s="7" t="n">
        <v>91332.92</v>
      </c>
      <c r="E66" s="7" t="n">
        <v>1190921.95</v>
      </c>
      <c r="F66" s="17" t="n">
        <v>0.8241674394463667</v>
      </c>
      <c r="G66" s="7" t="n">
        <v>1498.833333333333</v>
      </c>
      <c r="H66" s="7" t="n">
        <v>86</v>
      </c>
      <c r="I66" s="7" t="n">
        <v>1340</v>
      </c>
      <c r="J66" s="17" t="n">
        <v>0.8940286889803181</v>
      </c>
    </row>
    <row r="67">
      <c r="A67" s="6" t="n">
        <v>18</v>
      </c>
      <c r="B67" s="6" t="inlineStr">
        <is>
          <t>18.06.2026</t>
        </is>
      </c>
      <c r="C67" s="7" t="n">
        <v>1530000</v>
      </c>
      <c r="D67" s="7" t="n">
        <v>75996</v>
      </c>
      <c r="E67" s="7" t="n">
        <v>1266917.95</v>
      </c>
      <c r="F67" s="17" t="n">
        <v>0.8280509477124183</v>
      </c>
      <c r="G67" s="7" t="n">
        <v>1587</v>
      </c>
      <c r="H67" s="7" t="n">
        <v>78</v>
      </c>
      <c r="I67" s="7" t="n">
        <v>1418</v>
      </c>
      <c r="J67" s="17" t="n">
        <v>0.8935097668557026</v>
      </c>
    </row>
    <row r="68">
      <c r="A68" s="6" t="n">
        <v>19</v>
      </c>
      <c r="B68" s="6" t="inlineStr">
        <is>
          <t>19.06.2026</t>
        </is>
      </c>
      <c r="C68" s="7" t="n">
        <v>1615000</v>
      </c>
      <c r="D68" s="7" t="n">
        <v>69443.92</v>
      </c>
      <c r="E68" s="7" t="n">
        <v>1336361.87</v>
      </c>
      <c r="F68" s="17" t="n">
        <v>0.8274686501547986</v>
      </c>
      <c r="G68" s="7" t="n">
        <v>1675.166666666667</v>
      </c>
      <c r="H68" s="7" t="n">
        <v>52</v>
      </c>
      <c r="I68" s="7" t="n">
        <v>1470</v>
      </c>
      <c r="J68" s="17" t="n">
        <v>0.877524624415481</v>
      </c>
    </row>
    <row r="69">
      <c r="A69" s="6" t="n">
        <v>20</v>
      </c>
      <c r="B69" s="6" t="inlineStr">
        <is>
          <t>20.06.2026</t>
        </is>
      </c>
      <c r="C69" s="7" t="n">
        <v>1700000</v>
      </c>
      <c r="D69" s="7" t="n">
        <v>57815.75</v>
      </c>
      <c r="E69" s="7" t="n">
        <v>1394177.62</v>
      </c>
      <c r="F69" s="17" t="n">
        <v>0.8201044823529411</v>
      </c>
      <c r="G69" s="7" t="n">
        <v>1763.333333333333</v>
      </c>
      <c r="H69" s="7" t="n">
        <v>82</v>
      </c>
      <c r="I69" s="7" t="n">
        <v>1552</v>
      </c>
      <c r="J69" s="17" t="n">
        <v>0.8801512287334594</v>
      </c>
    </row>
    <row r="70">
      <c r="A70" s="6" t="n">
        <v>21</v>
      </c>
      <c r="B70" s="6" t="inlineStr">
        <is>
          <t>21.06.2026</t>
        </is>
      </c>
      <c r="C70" s="7" t="n">
        <v>1785000</v>
      </c>
      <c r="D70" s="7" t="n">
        <v>9480</v>
      </c>
      <c r="E70" s="7" t="n">
        <v>1403657.62</v>
      </c>
      <c r="F70" s="17" t="n">
        <v>0.7863628123249299</v>
      </c>
      <c r="G70" s="7" t="n">
        <v>1851.5</v>
      </c>
      <c r="H70" s="7" t="n">
        <v>8</v>
      </c>
      <c r="I70" s="7" t="n">
        <v>1560</v>
      </c>
      <c r="J70" s="17" t="n">
        <v>0.8425600864164191</v>
      </c>
    </row>
    <row r="71">
      <c r="A71" s="6" t="n">
        <v>22</v>
      </c>
      <c r="B71" s="6" t="inlineStr">
        <is>
          <t>22.06.2026</t>
        </is>
      </c>
      <c r="C71" s="7" t="n">
        <v>1870000</v>
      </c>
      <c r="D71" s="7" t="n">
        <v>66789.42</v>
      </c>
      <c r="E71" s="7" t="n">
        <v>1470447.04</v>
      </c>
      <c r="F71" s="17" t="n">
        <v>0.7863353155080213</v>
      </c>
      <c r="G71" s="7" t="n">
        <v>1939.666666666667</v>
      </c>
      <c r="H71" s="7" t="n">
        <v>64</v>
      </c>
      <c r="I71" s="7" t="n">
        <v>1624</v>
      </c>
      <c r="J71" s="17" t="n">
        <v>0.8372572606977143</v>
      </c>
    </row>
    <row r="72">
      <c r="A72" s="6" t="n">
        <v>23</v>
      </c>
      <c r="B72" s="6" t="inlineStr">
        <is>
          <t>23.06.2026</t>
        </is>
      </c>
      <c r="C72" s="7" t="n">
        <v>1955000</v>
      </c>
      <c r="D72" s="7" t="n">
        <v>78105.21000000001</v>
      </c>
      <c r="E72" s="7" t="n">
        <v>1548552.25</v>
      </c>
      <c r="F72" s="17" t="n">
        <v>0.7920983375959079</v>
      </c>
      <c r="G72" s="7" t="n">
        <v>2027.833333333333</v>
      </c>
      <c r="H72" s="7" t="n">
        <v>76</v>
      </c>
      <c r="I72" s="7" t="n">
        <v>1700</v>
      </c>
      <c r="J72" s="17" t="n">
        <v>0.838333196350785</v>
      </c>
    </row>
    <row r="73">
      <c r="A73" s="6" t="n">
        <v>24</v>
      </c>
      <c r="B73" s="6" t="inlineStr">
        <is>
          <t>24.06.2026</t>
        </is>
      </c>
      <c r="C73" s="7" t="n">
        <v>2040000</v>
      </c>
      <c r="D73" s="7" t="n">
        <v>147096.92</v>
      </c>
      <c r="E73" s="7" t="n">
        <v>1695649.17</v>
      </c>
      <c r="F73" s="17" t="n">
        <v>0.8312005735294116</v>
      </c>
      <c r="G73" s="7" t="n">
        <v>2116</v>
      </c>
      <c r="H73" s="7" t="n">
        <v>125</v>
      </c>
      <c r="I73" s="7" t="n">
        <v>1825</v>
      </c>
      <c r="J73" s="17" t="n">
        <v>0.8624763705103969</v>
      </c>
    </row>
    <row r="74">
      <c r="A74" s="6" t="n">
        <v>25</v>
      </c>
      <c r="B74" s="6" t="inlineStr">
        <is>
          <t>25.06.2026</t>
        </is>
      </c>
      <c r="C74" s="7" t="n">
        <v>2125000</v>
      </c>
      <c r="D74" s="7" t="n">
        <v>220860.58</v>
      </c>
      <c r="E74" s="7" t="n">
        <v>1916509.75</v>
      </c>
      <c r="F74" s="17" t="n">
        <v>0.9018869411764705</v>
      </c>
      <c r="G74" s="7" t="n">
        <v>2204.166666666667</v>
      </c>
      <c r="H74" s="7" t="n">
        <v>234</v>
      </c>
      <c r="I74" s="7" t="n">
        <v>2059</v>
      </c>
      <c r="J74" s="17" t="n">
        <v>0.9341398865784499</v>
      </c>
    </row>
    <row r="75">
      <c r="A75" s="6" t="n">
        <v>26</v>
      </c>
      <c r="B75" s="6" t="inlineStr">
        <is>
          <t>26.06.2026</t>
        </is>
      </c>
      <c r="C75" s="7" t="n">
        <v>2210000</v>
      </c>
      <c r="D75" s="7" t="n">
        <v>105349.12</v>
      </c>
      <c r="E75" s="7" t="n">
        <v>2021858.87</v>
      </c>
      <c r="F75" s="17" t="n">
        <v>0.9148682669683257</v>
      </c>
      <c r="G75" s="7" t="n">
        <v>2292.333333333333</v>
      </c>
      <c r="H75" s="7" t="n">
        <v>95</v>
      </c>
      <c r="I75" s="7" t="n">
        <v>2154</v>
      </c>
      <c r="J75" s="17" t="n">
        <v>0.939653918859968</v>
      </c>
    </row>
    <row r="76">
      <c r="A76" s="6" t="n">
        <v>27</v>
      </c>
      <c r="B76" s="6" t="inlineStr">
        <is>
          <t>27.06.2026</t>
        </is>
      </c>
      <c r="C76" s="7" t="n">
        <v>2295000</v>
      </c>
      <c r="D76" s="7" t="n">
        <v>15794.25</v>
      </c>
      <c r="E76" s="7" t="n">
        <v>2037653.12</v>
      </c>
      <c r="F76" s="17" t="n">
        <v>0.8878662832244008</v>
      </c>
      <c r="G76" s="7" t="n">
        <v>2380.5</v>
      </c>
      <c r="H76" s="7" t="n">
        <v>15</v>
      </c>
      <c r="I76" s="7" t="n">
        <v>2169</v>
      </c>
      <c r="J76" s="17" t="n">
        <v>0.9111531190926276</v>
      </c>
    </row>
    <row r="77">
      <c r="A77" s="6" t="n">
        <v>28</v>
      </c>
      <c r="B77" s="6" t="inlineStr">
        <is>
          <t>28.06.2026</t>
        </is>
      </c>
      <c r="C77" s="7" t="n">
        <v>2380000</v>
      </c>
      <c r="D77" s="7" t="n">
        <v>23620.83</v>
      </c>
      <c r="E77" s="7" t="n">
        <v>2061273.95</v>
      </c>
      <c r="F77" s="17" t="n">
        <v>0.8660814915966385</v>
      </c>
      <c r="G77" s="7" t="n">
        <v>2468.666666666667</v>
      </c>
      <c r="H77" s="7" t="n">
        <v>35</v>
      </c>
      <c r="I77" s="7" t="n">
        <v>2204</v>
      </c>
      <c r="J77" s="17" t="n">
        <v>0.8927896300297057</v>
      </c>
    </row>
    <row r="78">
      <c r="A78" s="6" t="n">
        <v>29</v>
      </c>
      <c r="B78" s="6" t="inlineStr">
        <is>
          <t>29.06.2026</t>
        </is>
      </c>
      <c r="C78" s="7" t="n">
        <v>2465000</v>
      </c>
      <c r="D78" s="7" t="n">
        <v>92905</v>
      </c>
      <c r="E78" s="7" t="n">
        <v>2154178.95</v>
      </c>
      <c r="F78" s="17" t="n">
        <v>0.8739062677484786</v>
      </c>
      <c r="G78" s="7" t="n">
        <v>2556.833333333333</v>
      </c>
      <c r="H78" s="7" t="n">
        <v>98</v>
      </c>
      <c r="I78" s="7" t="n">
        <v>2302</v>
      </c>
      <c r="J78" s="17" t="n">
        <v>0.9003324424744149</v>
      </c>
    </row>
    <row r="79">
      <c r="A79" s="6" t="n">
        <v>30</v>
      </c>
      <c r="B79" s="6" t="inlineStr">
        <is>
          <t>30.06.2026</t>
        </is>
      </c>
      <c r="C79" s="7" t="n">
        <v>2550000</v>
      </c>
      <c r="D79" s="7" t="n">
        <v>229177.74</v>
      </c>
      <c r="E79" s="7" t="n">
        <v>2383356.689999999</v>
      </c>
      <c r="F79" s="17" t="n">
        <v>0.934649682352941</v>
      </c>
      <c r="G79" s="7" t="n">
        <v>2645</v>
      </c>
      <c r="H79" s="7" t="n">
        <v>397</v>
      </c>
      <c r="I79" s="7" t="n">
        <v>2699</v>
      </c>
      <c r="J79" s="17" t="n">
        <v>1.020415879017013</v>
      </c>
    </row>
  </sheetData>
  <conditionalFormatting sqref="B8">
    <cfRule type="dataBar" priority="1">
      <dataBar showValue="1">
        <cfvo type="num" val="0"/>
        <cfvo type="num" val="1"/>
        <color rgb="00B7E4C7"/>
      </dataBar>
    </cfRule>
  </conditionalFormatting>
  <conditionalFormatting sqref="B11">
    <cfRule type="dataBar" priority="2">
      <dataBar showValue="1">
        <cfvo type="num" val="0"/>
        <cfvo type="num" val="1"/>
        <color rgb="00B7E4C7"/>
      </dataBar>
    </cfRule>
  </conditionalFormatting>
  <conditionalFormatting sqref="D17:D19">
    <cfRule type="dataBar" priority="3">
      <dataBar showValue="1">
        <cfvo type="num" val="0"/>
        <cfvo type="num" val="1"/>
        <color rgb="00B7E4C7"/>
      </dataBar>
    </cfRule>
  </conditionalFormatting>
  <conditionalFormatting sqref="G17:G19">
    <cfRule type="dataBar" priority="3">
      <dataBar showValue="1">
        <cfvo type="num" val="0"/>
        <cfvo type="num" val="1"/>
        <color rgb="00B7E4C7"/>
      </dataBar>
    </cfRule>
  </conditionalFormatting>
  <conditionalFormatting sqref="E25:E44">
    <cfRule type="dataBar" priority="5">
      <dataBar showValue="1">
        <cfvo type="num" val="0"/>
        <cfvo type="num" val="1"/>
        <color rgb="00B7E4C7"/>
      </dataBar>
    </cfRule>
  </conditionalFormatting>
  <conditionalFormatting sqref="H25:H44">
    <cfRule type="dataBar" priority="5">
      <dataBar showValue="1">
        <cfvo type="num" val="0"/>
        <cfvo type="num" val="1"/>
        <color rgb="00B7E4C7"/>
      </dataBar>
    </cfRule>
  </conditionalFormatting>
  <conditionalFormatting sqref="F50:F79">
    <cfRule type="dataBar" priority="7">
      <dataBar showValue="1">
        <cfvo type="num" val="0"/>
        <cfvo type="num" val="1"/>
        <color rgb="00B7E4C7"/>
      </dataBar>
    </cfRule>
  </conditionalFormatting>
  <conditionalFormatting sqref="J50:J79">
    <cfRule type="dataBar" priority="7">
      <dataBar showValue="1">
        <cfvo type="num" val="0"/>
        <cfvo type="num" val="1"/>
        <color rgb="00B7E4C7"/>
      </dataBar>
    </cfRule>
  </conditionalFormatting>
  <pageMargins left="0.75" right="0.75" top="1" bottom="1" header="0.5" footer="0.5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2026-07-06T04:05:47Z</dcterms:created>
  <dcterms:modified xsi:type="dcterms:W3CDTF">2026-07-06T04:05:47Z</dcterms:modified>
</cp:coreProperties>
</file>